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lubbenchmarking.sharepoint.com/sites/CBCommunicationsMarketing/Shared Documents/CB Sharepoint/1General Communications-Collateral/1CB Collateral/Onboarding Materials/Comp and Benefits Worksheets and Instructions/"/>
    </mc:Choice>
  </mc:AlternateContent>
  <xr:revisionPtr revIDLastSave="0" documentId="8_{579E2FFA-2DDD-4468-9F52-8A5A2AF3706D}" xr6:coauthVersionLast="47" xr6:coauthVersionMax="47" xr10:uidLastSave="{00000000-0000-0000-0000-000000000000}"/>
  <bookViews>
    <workbookView xWindow="-120" yWindow="-120" windowWidth="29040" windowHeight="15720" tabRatio="758" xr2:uid="{00000000-000D-0000-FFFF-FFFF00000000}"/>
  </bookViews>
  <sheets>
    <sheet name="1| Select Titles" sheetId="14" r:id="rId1"/>
    <sheet name="2| Retirement &amp; Other Benefits" sheetId="10" r:id="rId2"/>
    <sheet name="3a| Health Plan Summary" sheetId="11" r:id="rId3"/>
    <sheet name="3b| Health Plan Details" sheetId="12" r:id="rId4"/>
    <sheet name="Benefits Upload" sheetId="17" state="hidden" r:id="rId5"/>
    <sheet name="2022 Wage Upload" sheetId="19" state="hidden" r:id="rId6"/>
    <sheet name="CB USE ONLY" sheetId="15" state="hidden" r:id="rId7"/>
  </sheets>
  <definedNames>
    <definedName name="HOC_Title" localSheetId="3">#REF!</definedName>
    <definedName name="HOC_Title">#REF!</definedName>
    <definedName name="HOCtitle" localSheetId="3">#REF!</definedName>
    <definedName name="HOCtitle">#REF!</definedName>
  </definedNames>
  <calcPr calcId="191029" calcMode="manual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19" l="1"/>
  <c r="I6" i="19"/>
  <c r="I7" i="19"/>
  <c r="I8" i="19"/>
  <c r="I9" i="19"/>
  <c r="I10" i="19"/>
  <c r="I11" i="19"/>
  <c r="I12" i="19"/>
  <c r="I13" i="19"/>
  <c r="I4" i="19"/>
  <c r="H5" i="19"/>
  <c r="H6" i="19"/>
  <c r="H7" i="19"/>
  <c r="H8" i="19"/>
  <c r="H9" i="19"/>
  <c r="H10" i="19"/>
  <c r="H11" i="19"/>
  <c r="H12" i="19"/>
  <c r="H13" i="19"/>
  <c r="H4" i="19"/>
  <c r="C5" i="19"/>
  <c r="C6" i="19"/>
  <c r="C7" i="19"/>
  <c r="C8" i="19"/>
  <c r="C9" i="19"/>
  <c r="C10" i="19"/>
  <c r="C11" i="19"/>
  <c r="C12" i="19"/>
  <c r="C13" i="19"/>
  <c r="C4" i="19"/>
  <c r="C1" i="17" a="1"/>
  <c r="C1" i="17" s="1"/>
  <c r="C96" i="17" l="1"/>
  <c r="C95" i="17"/>
  <c r="C8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99" i="17"/>
  <c r="C65" i="17"/>
  <c r="C64" i="17"/>
  <c r="C63" i="17"/>
  <c r="C62" i="17"/>
  <c r="C61" i="17"/>
  <c r="C60" i="17"/>
  <c r="C59" i="17"/>
  <c r="C58" i="17"/>
  <c r="C57" i="17"/>
  <c r="C56" i="17"/>
  <c r="C55" i="17"/>
  <c r="C54" i="17"/>
  <c r="C53" i="17"/>
  <c r="C52" i="17"/>
  <c r="C51" i="17"/>
  <c r="C50" i="17"/>
  <c r="C47" i="17"/>
  <c r="C46" i="17"/>
  <c r="C45" i="17"/>
  <c r="C44" i="17"/>
  <c r="C43" i="17"/>
  <c r="C42" i="17"/>
  <c r="C41" i="17"/>
  <c r="C40" i="17"/>
  <c r="C39" i="17"/>
  <c r="C38" i="17"/>
  <c r="C37" i="17"/>
  <c r="C36" i="17"/>
  <c r="C35" i="17"/>
  <c r="C34" i="17"/>
  <c r="C33" i="17"/>
  <c r="C32" i="17"/>
  <c r="C29" i="17"/>
  <c r="C28" i="17"/>
  <c r="C27" i="17"/>
  <c r="C26" i="17"/>
  <c r="C25" i="17"/>
  <c r="C24" i="17"/>
  <c r="C23" i="17"/>
  <c r="C22" i="17"/>
  <c r="C21" i="17"/>
  <c r="C20" i="17"/>
  <c r="C19" i="17"/>
  <c r="C18" i="17"/>
  <c r="C17" i="17"/>
  <c r="C16" i="17"/>
  <c r="C15" i="17"/>
  <c r="C14" i="17"/>
  <c r="C5" i="17"/>
  <c r="C6" i="17"/>
  <c r="K2" i="17"/>
  <c r="K3" i="17"/>
  <c r="K4" i="17"/>
  <c r="K5" i="17"/>
  <c r="G2" i="17"/>
  <c r="G3" i="17"/>
  <c r="G4" i="17"/>
  <c r="G5" i="17"/>
  <c r="G6" i="17"/>
  <c r="C10" i="17"/>
  <c r="C9" i="17"/>
  <c r="G76" i="17"/>
  <c r="G77" i="17"/>
  <c r="G78" i="17"/>
  <c r="G79" i="17"/>
  <c r="K77" i="17"/>
  <c r="K76" i="17"/>
  <c r="K78" i="17"/>
  <c r="K79" i="17"/>
  <c r="K80" i="17"/>
  <c r="K81" i="17"/>
  <c r="O76" i="17"/>
  <c r="O77" i="17"/>
  <c r="O78" i="17"/>
  <c r="O79" i="17"/>
  <c r="O80" i="17"/>
  <c r="O81" i="17"/>
  <c r="K90" i="17"/>
  <c r="K91" i="17"/>
  <c r="K92" i="17"/>
  <c r="K93" i="17"/>
  <c r="C94" i="17"/>
  <c r="C90" i="17"/>
  <c r="C88" i="17"/>
  <c r="C87" i="17"/>
  <c r="C86" i="17"/>
  <c r="C74" i="17"/>
  <c r="C73" i="17"/>
  <c r="C72" i="17"/>
  <c r="C71" i="17"/>
  <c r="C70" i="17"/>
  <c r="C69" i="17"/>
  <c r="C68" i="17"/>
  <c r="G85" i="17"/>
  <c r="G86" i="17"/>
  <c r="C79" i="17"/>
  <c r="C80" i="17"/>
  <c r="C78" i="17"/>
  <c r="C93" i="17"/>
  <c r="F88" i="17" l="1"/>
  <c r="M85" i="17"/>
  <c r="F11" i="17"/>
  <c r="J7" i="17"/>
  <c r="C11" i="17" s="1"/>
  <c r="F89" i="17"/>
  <c r="I84" i="17"/>
  <c r="I97" i="17"/>
  <c r="I95" i="17"/>
  <c r="F81" i="17"/>
  <c r="M83" i="17"/>
  <c r="F82" i="17"/>
  <c r="F83" i="17"/>
  <c r="I96" i="17"/>
  <c r="I86" i="17"/>
  <c r="F8" i="17"/>
  <c r="F9" i="17"/>
  <c r="M88" i="17"/>
  <c r="M84" i="17"/>
  <c r="I85" i="17"/>
  <c r="F12" i="17"/>
  <c r="M86" i="17"/>
  <c r="I87" i="17"/>
  <c r="I83" i="17"/>
  <c r="F10" i="17"/>
  <c r="M87" i="17"/>
  <c r="I88" i="17"/>
  <c r="C85" i="17" l="1"/>
  <c r="C77" i="17"/>
  <c r="C7" i="17"/>
  <c r="C89" i="17"/>
  <c r="C81" i="17"/>
  <c r="C82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 Gooding</author>
  </authors>
  <commentList>
    <comment ref="B22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 xml:space="preserve">Club Benchmarking:
</t>
        </r>
        <r>
          <rPr>
            <sz val="11"/>
            <color indexed="81"/>
            <rFont val="Calibri"/>
            <family val="2"/>
            <scheme val="minor"/>
          </rPr>
          <t>Check all that apply. Quantitative metrics are goals that are tied to specific numbers (e.g. cut department labor by 3% or increase department revenue by 5%). Qualitative metrics are goals that are not tied to specific numbers (e.g. increase department organization).</t>
        </r>
      </text>
    </comment>
    <comment ref="B29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 xml:space="preserve">Club Benchmarking:
</t>
        </r>
        <r>
          <rPr>
            <sz val="11"/>
            <color indexed="81"/>
            <rFont val="Calibri"/>
            <family val="2"/>
            <scheme val="minor"/>
          </rPr>
          <t>Check all that apply. Quantitative metrics are goals that are tied to specific numbers (e.g. cut department labor by 3% or increase department revenue by 5%). Qualitative metrics are goals that are not tied to specific numbers (e.g. increase department organization).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 Gooding</author>
  </authors>
  <commentList>
    <comment ref="B1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Club Benchmarking:</t>
        </r>
        <r>
          <rPr>
            <sz val="9"/>
            <color indexed="81"/>
            <rFont val="Tahoma"/>
            <family val="2"/>
          </rPr>
          <t xml:space="preserve">
Enter maximum contribution amount. If zero, enter "0".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 Gooding</author>
  </authors>
  <commentList>
    <comment ref="B10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 xml:space="preserve">Club Benchmarking:
</t>
        </r>
        <r>
          <rPr>
            <sz val="11"/>
            <color indexed="81"/>
            <rFont val="Calibri"/>
            <family val="2"/>
            <scheme val="minor"/>
          </rPr>
          <t>What employee pays during plan year before the health plan covers medical services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 xml:space="preserve">Club Benchmarking:
</t>
        </r>
        <r>
          <rPr>
            <sz val="11"/>
            <color indexed="81"/>
            <rFont val="Calibri"/>
            <family val="2"/>
            <scheme val="minor"/>
          </rPr>
          <t>What employee pays during plan year before the health plan covers medical services; if not fixed amount, assume a family of 4</t>
        </r>
      </text>
    </comment>
    <comment ref="B13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>Club Benchmarking: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Calibri"/>
            <family val="2"/>
            <scheme val="minor"/>
          </rPr>
          <t>The cap on employee's combined deductible, coinsurance, and copay costs</t>
        </r>
      </text>
    </comment>
    <comment ref="B14" authorId="0" shapeId="0" xr:uid="{00000000-0006-0000-0400-000006000000}">
      <text>
        <r>
          <rPr>
            <b/>
            <sz val="9"/>
            <color indexed="81"/>
            <rFont val="Tahoma"/>
            <family val="2"/>
          </rPr>
          <t>Club Benchmarking: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Calibri"/>
            <family val="2"/>
            <scheme val="minor"/>
          </rPr>
          <t>The cap on employee's combined deductible, coinsurance, and copay costs; if not fixed amount, assume a family of 4</t>
        </r>
      </text>
    </comment>
    <comment ref="B18" authorId="0" shapeId="0" xr:uid="{00000000-0006-0000-0400-000007000000}">
      <text>
        <r>
          <rPr>
            <b/>
            <sz val="9"/>
            <color indexed="81"/>
            <rFont val="Tahoma"/>
            <family val="2"/>
          </rPr>
          <t>Club Benchmarking:</t>
        </r>
        <r>
          <rPr>
            <sz val="9"/>
            <color indexed="81"/>
            <rFont val="Tahoma"/>
            <family val="2"/>
          </rPr>
          <t xml:space="preserve">
If coinsurance rather than copay, leave blank and enter coinsurance percentage below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<sst xmlns="http://schemas.openxmlformats.org/spreadsheetml/2006/main" count="335" uniqueCount="213">
  <si>
    <t>Click to Select</t>
  </si>
  <si>
    <t>After how many months are employees eligible to participate?</t>
  </si>
  <si>
    <t>Deferred Compensation Plans</t>
  </si>
  <si>
    <t>401(k) Plans</t>
  </si>
  <si>
    <t xml:space="preserve">     If yes, what is the vesting period?</t>
  </si>
  <si>
    <t>Is there a vesting schedule on matching?</t>
  </si>
  <si>
    <t>Do you offer a deferred compensation plan?</t>
  </si>
  <si>
    <t xml:space="preserve">           Discretionary</t>
  </si>
  <si>
    <t xml:space="preserve">           Specific Goals</t>
  </si>
  <si>
    <t xml:space="preserve">           Department Quantitative Metrics</t>
  </si>
  <si>
    <t xml:space="preserve">           Department Qualitative Metrics</t>
  </si>
  <si>
    <t>Other Benefits</t>
  </si>
  <si>
    <t xml:space="preserve">           Disability Insurance</t>
  </si>
  <si>
    <t xml:space="preserve">           Life Insurance</t>
  </si>
  <si>
    <t>Plan Summary</t>
  </si>
  <si>
    <t>Total Number of Full Time Equivalents per Affordable Care Act Definition</t>
  </si>
  <si>
    <t>Total Number of Employees Electing Club's Plan</t>
  </si>
  <si>
    <t>Which of the following are included in the healthcare plan?</t>
  </si>
  <si>
    <t xml:space="preserve">           Dental</t>
  </si>
  <si>
    <t xml:space="preserve">           Vision Care</t>
  </si>
  <si>
    <t xml:space="preserve">           Health Savings Account</t>
  </si>
  <si>
    <t xml:space="preserve">           Long Term Care</t>
  </si>
  <si>
    <t xml:space="preserve">           Cafeteria Plan</t>
  </si>
  <si>
    <t>Does the Club contribute to the employee's health savings account?</t>
  </si>
  <si>
    <t xml:space="preserve">     If yes, how much does the Club contribute?</t>
  </si>
  <si>
    <t xml:space="preserve">           Shifting more of burden to employee</t>
  </si>
  <si>
    <t xml:space="preserve">           Making plan better for Employee as a way to attract and retain</t>
  </si>
  <si>
    <t xml:space="preserve">           Moving employees to healthcare exchanges and paying penalties</t>
  </si>
  <si>
    <t xml:space="preserve">           No change in current strategy</t>
  </si>
  <si>
    <t>Healthcare Plan Expenses</t>
  </si>
  <si>
    <t>Employee Out of Pocket Schedule for In-Network</t>
  </si>
  <si>
    <t>Annual Maximum Deductible for an 'Individual' Plan</t>
  </si>
  <si>
    <t>Annual Maximum Deductible for a 'Family' Plan</t>
  </si>
  <si>
    <t>Annual Maximum Out of Pocket for an 'Individual' Plan</t>
  </si>
  <si>
    <t>Annual Maximum Out of Pocket for a 'Family' Plan</t>
  </si>
  <si>
    <t>Do you reimburse any of the employee’s deductible?</t>
  </si>
  <si>
    <t>Employee Copay for a Doctor Visit</t>
  </si>
  <si>
    <t>Employee Copay for a Generic Prescription</t>
  </si>
  <si>
    <t>Employee Copay for an Emergency Room Visit</t>
  </si>
  <si>
    <t>Employee Copay for a Hospital Visit</t>
  </si>
  <si>
    <t>Employee Copay for Mail Order Prescription</t>
  </si>
  <si>
    <t>Traditional HMO</t>
  </si>
  <si>
    <t>Traditional PPO</t>
  </si>
  <si>
    <t>High Deductible Plan</t>
  </si>
  <si>
    <t>Does the Club make a profit-sharing contribution?</t>
  </si>
  <si>
    <t>$</t>
  </si>
  <si>
    <t>%</t>
  </si>
  <si>
    <t xml:space="preserve">Do you offer a 401k retirement plan? </t>
  </si>
  <si>
    <t>Performance Bonus Plans</t>
  </si>
  <si>
    <t xml:space="preserve">           General Manager</t>
  </si>
  <si>
    <t xml:space="preserve">           Executive Staff</t>
  </si>
  <si>
    <t xml:space="preserve">           Salaried Staff</t>
  </si>
  <si>
    <t xml:space="preserve">                         General Manager</t>
  </si>
  <si>
    <t xml:space="preserve">                         Executive Staff</t>
  </si>
  <si>
    <t xml:space="preserve">                         Salaried Staff</t>
  </si>
  <si>
    <t>Maximum days of vacation after one year of full time employment</t>
  </si>
  <si>
    <t>Maximum days of vacation a full time employee can earn in given year</t>
  </si>
  <si>
    <t>Years of full time employment required for maximum vacation days</t>
  </si>
  <si>
    <t xml:space="preserve">           Full time employees</t>
  </si>
  <si>
    <t xml:space="preserve">           Part time employees</t>
  </si>
  <si>
    <t xml:space="preserve">           Seasonal employees</t>
  </si>
  <si>
    <t xml:space="preserve">           No employees</t>
  </si>
  <si>
    <t>What is the maximum number of annual sick days allowed for an employee?</t>
  </si>
  <si>
    <t>Retirement &amp; Other Benefits</t>
  </si>
  <si>
    <r>
      <t xml:space="preserve">What is the maximum matching contribution by the Club?
</t>
    </r>
    <r>
      <rPr>
        <i/>
        <sz val="12"/>
        <color rgb="FF0070C0"/>
        <rFont val="Calibri"/>
        <family val="2"/>
      </rPr>
      <t>(If no match select "no match")</t>
    </r>
  </si>
  <si>
    <t>If applicable, what percentage of base salary can be earned in
performance bonus for the following employees?</t>
  </si>
  <si>
    <t xml:space="preserve">           Club-wide Quantitative Metrics</t>
  </si>
  <si>
    <t xml:space="preserve">           Club-wide Qualitative Metrics</t>
  </si>
  <si>
    <r>
      <t xml:space="preserve">What is included in your club's benefit packages? </t>
    </r>
    <r>
      <rPr>
        <sz val="12"/>
        <color rgb="FF0070C0"/>
        <rFont val="Calibri"/>
        <family val="2"/>
      </rPr>
      <t/>
    </r>
  </si>
  <si>
    <t>Club Name:</t>
  </si>
  <si>
    <t xml:space="preserve">      
</t>
  </si>
  <si>
    <t>Health Insurance Plan Summary</t>
  </si>
  <si>
    <t>Health Insurance Plan Details</t>
  </si>
  <si>
    <t>When do your club's annual compensation reviews happen?</t>
  </si>
  <si>
    <t>How frequent are the club's pay periods?</t>
  </si>
  <si>
    <t>When do the club's annual pay raises go into effect?</t>
  </si>
  <si>
    <t>Weekly</t>
  </si>
  <si>
    <t>Anniversary Date</t>
  </si>
  <si>
    <t>Bi-weekly</t>
  </si>
  <si>
    <t>January</t>
  </si>
  <si>
    <t>Semi-monthly</t>
  </si>
  <si>
    <t>February</t>
  </si>
  <si>
    <t>Monthly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</si>
  <si>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</si>
  <si>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</si>
  <si>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</si>
  <si>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</si>
  <si>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</si>
  <si>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</si>
  <si>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</si>
  <si>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</si>
  <si>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</si>
  <si>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</si>
  <si>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NA or Other</t>
  </si>
  <si>
    <t>When do annual compensation reviews happen?</t>
  </si>
  <si>
    <t xml:space="preserve">When do annual pay raises go into effect? </t>
  </si>
  <si>
    <t>Company Name</t>
  </si>
  <si>
    <t xml:space="preserve"> </t>
  </si>
  <si>
    <t>CompanyID</t>
  </si>
  <si>
    <t>Health Insurance Plans</t>
  </si>
  <si>
    <t>Does your club contribute to the Employee’s Health Savings Account?</t>
  </si>
  <si>
    <t>If Yes  how much does the club contribute?</t>
  </si>
  <si>
    <t>Club’s Total Healthcare Insurance Expense</t>
  </si>
  <si>
    <t>Which best describes your club’s approach to managing health care insurance expenses</t>
  </si>
  <si>
    <t>Total Annual Premium for an 'Individual Plan'</t>
  </si>
  <si>
    <t>Total Annual Premium for a 'Family Plan'</t>
  </si>
  <si>
    <t>Typical Individual Plan Premium percentage paid by club</t>
  </si>
  <si>
    <t>Typical Family Plan Premium percentage paid by club for employee coverage</t>
  </si>
  <si>
    <t>Typical Family Plan Premium percentage paid by club for spouse/family coverage</t>
  </si>
  <si>
    <t>Do you Reimburse any of the Employee’s Deductible?</t>
  </si>
  <si>
    <t>Employee Co-Pay for a Doctor Visit</t>
  </si>
  <si>
    <t>Employee Co-Pay for a Generic Prescription</t>
  </si>
  <si>
    <t>Employee Co-Pay for an Emergency Room Visit</t>
  </si>
  <si>
    <t>Employee Co-Pay for a Hospital Visit</t>
  </si>
  <si>
    <t>Employee Co-Pay for Mail Order Prescription</t>
  </si>
  <si>
    <t>Employee Co-Insurance Percentage for Hospital Visit</t>
  </si>
  <si>
    <t>Retirement Plans &amp; Benefits</t>
  </si>
  <si>
    <t>401K &amp; Deferred Comp. Plans</t>
  </si>
  <si>
    <t>Do you offer a 401K retirement plan?</t>
  </si>
  <si>
    <t>What is the Maximum Matching Contribution by the Club?</t>
  </si>
  <si>
    <t>Is there a Vesting schedule on matching?</t>
  </si>
  <si>
    <t>If yes  what is the vesting period?</t>
  </si>
  <si>
    <t>Does the club make a Profit Sharing contribution?</t>
  </si>
  <si>
    <t>Do you offer a Deferred Compensation Plan?</t>
  </si>
  <si>
    <t>Which employees are eligible for Performance Bonus</t>
  </si>
  <si>
    <t>General Manager</t>
  </si>
  <si>
    <t>Executive Staff</t>
  </si>
  <si>
    <t>Salaried Staff</t>
  </si>
  <si>
    <t>What criteria are used to determine General Manager bonus?</t>
  </si>
  <si>
    <t>What criteria are used to determine staff and department head bonus?</t>
  </si>
  <si>
    <t>Do your benefits include?</t>
  </si>
  <si>
    <t>Maximum days of vacation after one year full time employment</t>
  </si>
  <si>
    <t>Maximum days of vacation full time employee can earn in given year</t>
  </si>
  <si>
    <t>Who is eligible for sick days?</t>
  </si>
  <si>
    <t>Club Profile</t>
  </si>
  <si>
    <t>Profile Information</t>
  </si>
  <si>
    <t>Fiscal Year Ending Month</t>
  </si>
  <si>
    <t>Department Qualitative Metrics</t>
  </si>
  <si>
    <t>Fiscal Year End Month:</t>
  </si>
  <si>
    <t xml:space="preserve">How frequent are the club's pay periods? </t>
  </si>
  <si>
    <t>Controller</t>
  </si>
  <si>
    <t>CFO</t>
  </si>
  <si>
    <t>Director of Golf</t>
  </si>
  <si>
    <t>Head Golf Professional</t>
  </si>
  <si>
    <t>Head Superintendent</t>
  </si>
  <si>
    <t>Superintendent</t>
  </si>
  <si>
    <t>Director of Tennis</t>
  </si>
  <si>
    <t>Head Tennis Professional</t>
  </si>
  <si>
    <t>Life Insurance</t>
  </si>
  <si>
    <t>Cafeteria Plan</t>
  </si>
  <si>
    <t>General Manager;</t>
  </si>
  <si>
    <t>Executive Staff;</t>
  </si>
  <si>
    <t>Salaried Staff;</t>
  </si>
  <si>
    <t>Disability Insurance;</t>
  </si>
  <si>
    <t>Discretionary;</t>
  </si>
  <si>
    <t>Specific Goals;</t>
  </si>
  <si>
    <t>Department Quantitative Metrics;</t>
  </si>
  <si>
    <t>Department Qualitative Metrics;</t>
  </si>
  <si>
    <t>Full time employees;</t>
  </si>
  <si>
    <t>Part time employees;</t>
  </si>
  <si>
    <t>Seasonal employees;</t>
  </si>
  <si>
    <t>No employees;</t>
  </si>
  <si>
    <t>Dental;</t>
  </si>
  <si>
    <t>Vision Care;</t>
  </si>
  <si>
    <t>Health Savings Account;</t>
  </si>
  <si>
    <t>Long Term Care;</t>
  </si>
  <si>
    <t>Shifting more of burden to employee</t>
  </si>
  <si>
    <t>Making plan better for Employee as a way to attract and retain</t>
  </si>
  <si>
    <t>Moving employees to healthcare exchanges and paying penalties</t>
  </si>
  <si>
    <t>No change in current strategy</t>
  </si>
  <si>
    <t xml:space="preserve">Head of Club; </t>
  </si>
  <si>
    <t xml:space="preserve">Head of Finance; </t>
  </si>
  <si>
    <t xml:space="preserve">Head of Golf; </t>
  </si>
  <si>
    <t xml:space="preserve">Director of Agronomy/Supt; </t>
  </si>
  <si>
    <t xml:space="preserve">Head of Tennis/Racquets </t>
  </si>
  <si>
    <t>COO</t>
  </si>
  <si>
    <t>CEO</t>
  </si>
  <si>
    <t>Does the GM oversee the POA/HOA?</t>
  </si>
  <si>
    <t xml:space="preserve"> No employee receives performance bonus</t>
  </si>
  <si>
    <t>No employee receives performance bonus</t>
  </si>
  <si>
    <t>Clubwide Quantitative Metrics;</t>
  </si>
  <si>
    <t>Clubwide Qualitative Metrics;</t>
  </si>
  <si>
    <r>
      <t>Which employees are eligible for performance bonus?</t>
    </r>
    <r>
      <rPr>
        <b/>
        <sz val="11"/>
        <color theme="1"/>
        <rFont val="Calibri"/>
        <family val="2"/>
      </rPr>
      <t xml:space="preserve">
</t>
    </r>
    <r>
      <rPr>
        <sz val="11"/>
        <color rgb="FF0070C0"/>
        <rFont val="Calibri"/>
        <family val="2"/>
      </rPr>
      <t>(</t>
    </r>
    <r>
      <rPr>
        <i/>
        <sz val="11"/>
        <color rgb="FF0070C0"/>
        <rFont val="Calibri"/>
        <family val="2"/>
      </rPr>
      <t>Check all that apply)</t>
    </r>
  </si>
  <si>
    <r>
      <t>What criteria determine staff &amp; department head bonuses?</t>
    </r>
    <r>
      <rPr>
        <b/>
        <sz val="11"/>
        <color theme="1"/>
        <rFont val="Calibri"/>
        <family val="2"/>
      </rPr>
      <t xml:space="preserve">
</t>
    </r>
    <r>
      <rPr>
        <sz val="11"/>
        <color rgb="FF0070C0"/>
        <rFont val="Calibri"/>
        <family val="2"/>
      </rPr>
      <t>(</t>
    </r>
    <r>
      <rPr>
        <i/>
        <sz val="11"/>
        <color rgb="FF0070C0"/>
        <rFont val="Calibri"/>
        <family val="2"/>
      </rPr>
      <t>Check all that apply.)</t>
    </r>
  </si>
  <si>
    <r>
      <t>What criteria determine General Manager bonus?</t>
    </r>
    <r>
      <rPr>
        <sz val="11"/>
        <color theme="1"/>
        <rFont val="Calibri"/>
        <family val="2"/>
      </rPr>
      <t xml:space="preserve">
</t>
    </r>
    <r>
      <rPr>
        <i/>
        <sz val="11"/>
        <color rgb="FF0070C0"/>
        <rFont val="Calibri"/>
        <family val="2"/>
      </rPr>
      <t>(Check all that apply)</t>
    </r>
  </si>
  <si>
    <r>
      <t xml:space="preserve">Who is eligible for sick days?
</t>
    </r>
    <r>
      <rPr>
        <sz val="11"/>
        <color rgb="FF0070C0"/>
        <rFont val="Calibri"/>
        <family val="2"/>
      </rPr>
      <t>(</t>
    </r>
    <r>
      <rPr>
        <i/>
        <sz val="11"/>
        <color rgb="FF0070C0"/>
        <rFont val="Calibri"/>
        <family val="2"/>
      </rPr>
      <t>Check all that apply.)</t>
    </r>
  </si>
  <si>
    <t>Which describes the Club’s approach to managing health insurance expenses?</t>
  </si>
  <si>
    <r>
      <t xml:space="preserve">Employee Coinsurance </t>
    </r>
    <r>
      <rPr>
        <sz val="12"/>
        <color rgb="FFFF0000"/>
        <rFont val="Calibri"/>
        <family val="2"/>
      </rPr>
      <t>Percentage</t>
    </r>
    <r>
      <rPr>
        <sz val="12"/>
        <color theme="1"/>
        <rFont val="Calibri"/>
        <family val="2"/>
      </rPr>
      <t xml:space="preserve"> for Hospital Visit</t>
    </r>
  </si>
  <si>
    <t>Yes or No</t>
  </si>
  <si>
    <t>A La Carte F&amp;B Servers</t>
  </si>
  <si>
    <t>Banquet F&amp;B Servers</t>
  </si>
  <si>
    <t>Bartenders</t>
  </si>
  <si>
    <t>Bus Staff</t>
  </si>
  <si>
    <t>Dishwashers</t>
  </si>
  <si>
    <t>Cooks</t>
  </si>
  <si>
    <t>Course Maintenance Laborers</t>
  </si>
  <si>
    <t>Housekeeping</t>
  </si>
  <si>
    <t>Building Maintenance</t>
  </si>
  <si>
    <t>Lifeguards</t>
  </si>
  <si>
    <t>Position Title</t>
  </si>
  <si>
    <t>Club ID</t>
  </si>
  <si>
    <t>Year</t>
  </si>
  <si>
    <t>Month</t>
  </si>
  <si>
    <t>Position Title Number</t>
  </si>
  <si>
    <t>Max Hourly</t>
  </si>
  <si>
    <t>Average Hourly</t>
  </si>
  <si>
    <t xml:space="preserve">Executive Team Worksheet </t>
  </si>
  <si>
    <r>
      <t xml:space="preserve">Club's Total Healthcare Insurance Expense - if zero enter zero 
</t>
    </r>
    <r>
      <rPr>
        <b/>
        <sz val="12"/>
        <color theme="4" tint="-0.249977111117893"/>
        <rFont val="Calibri"/>
        <family val="2"/>
      </rPr>
      <t>(Annual total club contribution for all enrolled employees in all departments.</t>
    </r>
    <r>
      <rPr>
        <b/>
        <sz val="12"/>
        <color theme="1"/>
        <rFont val="Calibri"/>
        <family val="2"/>
      </rPr>
      <t xml:space="preserve">) </t>
    </r>
  </si>
  <si>
    <t>Total Annual Premium for an 'Individual Plan' (total paid annually by Club and Employee)</t>
  </si>
  <si>
    <t xml:space="preserve">Total Annual Premium for a 'Family Plan' (total paid annually by Club and Employee) </t>
  </si>
  <si>
    <r>
      <t xml:space="preserve">Typical Plan Premium </t>
    </r>
    <r>
      <rPr>
        <sz val="12"/>
        <color rgb="FFFF0000"/>
        <rFont val="Calibri"/>
        <family val="2"/>
      </rPr>
      <t>percentage</t>
    </r>
    <r>
      <rPr>
        <sz val="12"/>
        <color theme="1"/>
        <rFont val="Calibri"/>
        <family val="2"/>
      </rPr>
      <t xml:space="preserve"> paid by Club for </t>
    </r>
    <r>
      <rPr>
        <b/>
        <sz val="12"/>
        <color theme="1"/>
        <rFont val="Calibri"/>
        <family val="2"/>
      </rPr>
      <t>Employee Only Coverage</t>
    </r>
  </si>
  <si>
    <r>
      <t>Typical Plan Premium</t>
    </r>
    <r>
      <rPr>
        <sz val="12"/>
        <color rgb="FFFF0000"/>
        <rFont val="Calibri"/>
        <family val="2"/>
      </rPr>
      <t xml:space="preserve"> percentage</t>
    </r>
    <r>
      <rPr>
        <sz val="12"/>
        <color theme="1"/>
        <rFont val="Calibri"/>
        <family val="2"/>
      </rPr>
      <t xml:space="preserve"> paid by Club for </t>
    </r>
    <r>
      <rPr>
        <b/>
        <sz val="12"/>
        <color theme="1"/>
        <rFont val="Calibri"/>
        <family val="2"/>
      </rPr>
      <t>Family Coverage</t>
    </r>
  </si>
  <si>
    <r>
      <t xml:space="preserve">Typical Plan Premium </t>
    </r>
    <r>
      <rPr>
        <sz val="12"/>
        <color rgb="FFFF0000"/>
        <rFont val="Calibri"/>
        <family val="2"/>
      </rPr>
      <t>percentage</t>
    </r>
    <r>
      <rPr>
        <sz val="12"/>
        <color theme="1"/>
        <rFont val="Calibri"/>
        <family val="2"/>
      </rPr>
      <t xml:space="preserve"> paid by Club for </t>
    </r>
    <r>
      <rPr>
        <b/>
        <sz val="12"/>
        <color theme="1"/>
        <rFont val="Calibri"/>
        <family val="2"/>
      </rPr>
      <t>Employee and Spouse Coverage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</si>
</sst>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43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Calibri"/>
      <family val="2"/>
    </font>
    <font>
      <b/>
      <sz val="14"/>
      <color theme="1"/>
      <name val="Calibri"/>
      <family val="2"/>
    </font>
    <font>
      <sz val="18"/>
      <color theme="1"/>
      <name val="Calibri"/>
      <family val="2"/>
    </font>
    <font>
      <sz val="11"/>
      <color theme="1"/>
      <name val="Calibri"/>
      <family val="2"/>
    </font>
    <font>
      <sz val="14"/>
      <color theme="4" tint="-0.249977111117893"/>
      <name val="Calibri"/>
      <family val="2"/>
    </font>
    <font>
      <sz val="14"/>
      <name val="Calibri"/>
      <family val="2"/>
    </font>
    <font>
      <b/>
      <sz val="11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i/>
      <sz val="12"/>
      <color rgb="FF0070C0"/>
      <name val="Calibri"/>
      <family val="2"/>
    </font>
    <font>
      <sz val="14"/>
      <color rgb="FF0070C0"/>
      <name val="Calibri"/>
      <family val="2"/>
    </font>
    <font>
      <sz val="12"/>
      <color rgb="FF0070C0"/>
      <name val="Calibri"/>
      <family val="2"/>
    </font>
    <font>
      <b/>
      <sz val="14"/>
      <color theme="0"/>
      <name val="Calibri"/>
      <family val="2"/>
      <scheme val="minor"/>
    </font>
    <font>
      <sz val="48"/>
      <color theme="2" tint="-0.249977111117893"/>
      <name val="Calibri"/>
      <family val="2"/>
    </font>
    <font>
      <sz val="24"/>
      <color theme="2" tint="-0.499984740745262"/>
      <name val="Calibri"/>
      <family val="2"/>
    </font>
    <font>
      <sz val="28"/>
      <color theme="2" tint="-0.499984740745262"/>
      <name val="Calibri"/>
      <family val="2"/>
    </font>
    <font>
      <b/>
      <sz val="16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color indexed="81"/>
      <name val="Calibri"/>
      <family val="2"/>
      <scheme val="minor"/>
    </font>
    <font>
      <i/>
      <sz val="11"/>
      <color rgb="FF0070C0"/>
      <name val="Calibri"/>
      <family val="2"/>
    </font>
    <font>
      <sz val="14"/>
      <color theme="1" tint="0.249977111117893"/>
      <name val="Calibri"/>
      <family val="2"/>
    </font>
    <font>
      <sz val="10"/>
      <color theme="1"/>
      <name val="Calibri"/>
      <family val="2"/>
    </font>
    <font>
      <i/>
      <sz val="10"/>
      <color rgb="FF002060"/>
      <name val="Calibri"/>
      <family val="2"/>
    </font>
    <font>
      <sz val="10"/>
      <name val="Calibri"/>
      <family val="2"/>
    </font>
    <font>
      <sz val="10"/>
      <color theme="1"/>
      <name val="Calibri"/>
      <family val="2"/>
      <scheme val="minor"/>
    </font>
    <font>
      <i/>
      <sz val="10"/>
      <color theme="4"/>
      <name val="Calibri"/>
      <family val="2"/>
    </font>
    <font>
      <b/>
      <sz val="12"/>
      <color theme="1"/>
      <name val="Calibri"/>
      <family val="2"/>
    </font>
    <font>
      <sz val="12"/>
      <color rgb="FF333333"/>
      <name val="Calibri"/>
      <family val="2"/>
      <scheme val="minor"/>
    </font>
    <font>
      <sz val="9"/>
      <color theme="1"/>
      <name val="Calibri"/>
      <family val="2"/>
    </font>
    <font>
      <sz val="11"/>
      <color rgb="FFFF0000"/>
      <name val="Calibri"/>
      <family val="2"/>
    </font>
    <font>
      <b/>
      <sz val="12"/>
      <color rgb="FFFF0000"/>
      <name val="Calibri"/>
      <family val="2"/>
    </font>
    <font>
      <sz val="12"/>
      <color rgb="FFFF0000"/>
      <name val="Calibri"/>
      <family val="2"/>
      <scheme val="minor"/>
    </font>
    <font>
      <i/>
      <sz val="14"/>
      <color theme="4" tint="-0.249977111117893"/>
      <name val="Calibri"/>
      <family val="2"/>
    </font>
    <font>
      <b/>
      <i/>
      <sz val="14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1"/>
      <name val="Calibri"/>
      <family val="2"/>
    </font>
    <font>
      <sz val="11"/>
      <color rgb="FF0070C0"/>
      <name val="Calibri"/>
      <family val="2"/>
    </font>
    <font>
      <sz val="12"/>
      <color rgb="FFFF0000"/>
      <name val="Calibri"/>
      <family val="2"/>
    </font>
    <font>
      <sz val="22"/>
      <color theme="2" tint="-0.499984740745262"/>
      <name val="Calibri"/>
      <family val="2"/>
    </font>
    <font>
      <b/>
      <sz val="12"/>
      <color theme="4" tint="-0.249977111117893"/>
      <name val="Calibri"/>
      <family val="2"/>
    </font>
  </fonts>
  <fills count="11">
    <fill>
      <patternFill patternType="none"/>
    </fill>
    <fill>
      <patternFill patternType="gray125"/>
    </fill>
    <fill>
      <patternFill patternType="darkGrid">
        <bgColor theme="0" tint="-0.3499862666707357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5A5A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0.249977111117893"/>
        <bgColor indexed="64"/>
      </patternFill>
    </fill>
  </fills>
  <borders count="35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double">
        <color rgb="FF3F3F3F"/>
      </bottom>
      <diagonal/>
    </border>
    <border>
      <left style="thin">
        <color indexed="64"/>
      </left>
      <right style="double">
        <color rgb="FF3F3F3F"/>
      </right>
      <top style="double">
        <color rgb="FF3F3F3F"/>
      </top>
      <bottom/>
      <diagonal/>
    </border>
    <border>
      <left style="double">
        <color rgb="FF3F3F3F"/>
      </left>
      <right/>
      <top style="double">
        <color rgb="FF3F3F3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double">
        <color rgb="FF3F3F3F"/>
      </bottom>
      <diagonal/>
    </border>
    <border>
      <left style="double">
        <color rgb="FF3F3F3F"/>
      </left>
      <right style="thin">
        <color indexed="64"/>
      </right>
      <top style="double">
        <color rgb="FF3F3F3F"/>
      </top>
      <bottom/>
      <diagonal/>
    </border>
    <border>
      <left style="double">
        <color rgb="FF3F3F3F"/>
      </left>
      <right style="thin">
        <color indexed="64"/>
      </right>
      <top/>
      <bottom/>
      <diagonal/>
    </border>
    <border>
      <left style="thin">
        <color indexed="64"/>
      </left>
      <right style="double">
        <color rgb="FF3F3F3F"/>
      </right>
      <top/>
      <bottom style="double">
        <color rgb="FF3F3F3F"/>
      </bottom>
      <diagonal/>
    </border>
    <border>
      <left style="double">
        <color rgb="FF3F3F3F"/>
      </left>
      <right style="thin">
        <color indexed="64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/>
      <right/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5" borderId="1" applyNumberFormat="0" applyAlignment="0" applyProtection="0"/>
    <xf numFmtId="0" fontId="5" fillId="0" borderId="0"/>
    <xf numFmtId="0" fontId="1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157">
    <xf numFmtId="0" fontId="0" fillId="0" borderId="0" xfId="0"/>
    <xf numFmtId="0" fontId="2" fillId="0" borderId="0" xfId="0" applyFont="1"/>
    <xf numFmtId="0" fontId="8" fillId="0" borderId="0" xfId="0" applyFont="1" applyAlignment="1">
      <alignment horizontal="center"/>
    </xf>
    <xf numFmtId="0" fontId="5" fillId="0" borderId="0" xfId="4"/>
    <xf numFmtId="0" fontId="2" fillId="0" borderId="0" xfId="4" applyFont="1" applyAlignment="1">
      <alignment horizontal="left"/>
    </xf>
    <xf numFmtId="0" fontId="16" fillId="0" borderId="0" xfId="4" applyFont="1" applyAlignment="1">
      <alignment horizontal="left" vertical="center"/>
    </xf>
    <xf numFmtId="0" fontId="16" fillId="0" borderId="0" xfId="4" applyFont="1" applyAlignment="1">
      <alignment vertical="center"/>
    </xf>
    <xf numFmtId="0" fontId="5" fillId="0" borderId="8" xfId="4" applyBorder="1"/>
    <xf numFmtId="0" fontId="3" fillId="0" borderId="0" xfId="4" applyFont="1" applyAlignment="1">
      <alignment horizontal="right"/>
    </xf>
    <xf numFmtId="0" fontId="6" fillId="0" borderId="0" xfId="4" applyFont="1"/>
    <xf numFmtId="0" fontId="5" fillId="0" borderId="10" xfId="4" applyBorder="1"/>
    <xf numFmtId="0" fontId="5" fillId="0" borderId="11" xfId="4" applyBorder="1"/>
    <xf numFmtId="0" fontId="2" fillId="0" borderId="11" xfId="4" applyFont="1" applyBorder="1" applyAlignment="1">
      <alignment horizontal="left"/>
    </xf>
    <xf numFmtId="0" fontId="5" fillId="0" borderId="12" xfId="4" applyBorder="1"/>
    <xf numFmtId="164" fontId="2" fillId="3" borderId="0" xfId="1" applyNumberFormat="1" applyFont="1" applyFill="1" applyBorder="1"/>
    <xf numFmtId="0" fontId="0" fillId="3" borderId="0" xfId="0" applyFill="1"/>
    <xf numFmtId="0" fontId="0" fillId="0" borderId="19" xfId="0" applyBorder="1"/>
    <xf numFmtId="0" fontId="2" fillId="0" borderId="2" xfId="0" applyFont="1" applyBorder="1"/>
    <xf numFmtId="0" fontId="0" fillId="0" borderId="2" xfId="0" applyBorder="1"/>
    <xf numFmtId="0" fontId="0" fillId="0" borderId="17" xfId="0" applyBorder="1"/>
    <xf numFmtId="0" fontId="15" fillId="5" borderId="22" xfId="3" applyFont="1" applyBorder="1" applyAlignment="1">
      <alignment horizontal="center"/>
    </xf>
    <xf numFmtId="0" fontId="0" fillId="0" borderId="9" xfId="0" applyBorder="1"/>
    <xf numFmtId="0" fontId="15" fillId="5" borderId="24" xfId="3" applyFont="1" applyBorder="1" applyAlignment="1">
      <alignment horizontal="center"/>
    </xf>
    <xf numFmtId="0" fontId="15" fillId="5" borderId="25" xfId="3" applyFont="1" applyBorder="1" applyAlignment="1">
      <alignment horizontal="center"/>
    </xf>
    <xf numFmtId="0" fontId="2" fillId="0" borderId="4" xfId="0" applyFont="1" applyBorder="1"/>
    <xf numFmtId="0" fontId="15" fillId="5" borderId="4" xfId="3" applyFont="1" applyBorder="1" applyAlignment="1">
      <alignment horizontal="center"/>
    </xf>
    <xf numFmtId="0" fontId="19" fillId="5" borderId="3" xfId="3" applyFont="1" applyBorder="1" applyAlignment="1">
      <alignment horizontal="right" indent="2"/>
    </xf>
    <xf numFmtId="0" fontId="19" fillId="5" borderId="5" xfId="3" applyFont="1" applyBorder="1" applyAlignment="1">
      <alignment horizontal="right" indent="2"/>
    </xf>
    <xf numFmtId="0" fontId="15" fillId="5" borderId="7" xfId="3" applyFont="1" applyBorder="1" applyAlignment="1">
      <alignment horizontal="center"/>
    </xf>
    <xf numFmtId="2" fontId="7" fillId="0" borderId="2" xfId="1" applyNumberFormat="1" applyFont="1" applyFill="1" applyBorder="1"/>
    <xf numFmtId="0" fontId="5" fillId="0" borderId="3" xfId="4" applyBorder="1"/>
    <xf numFmtId="0" fontId="5" fillId="0" borderId="26" xfId="4" applyBorder="1"/>
    <xf numFmtId="0" fontId="11" fillId="5" borderId="13" xfId="3" applyBorder="1"/>
    <xf numFmtId="2" fontId="7" fillId="0" borderId="20" xfId="1" applyNumberFormat="1" applyFont="1" applyFill="1" applyBorder="1"/>
    <xf numFmtId="0" fontId="20" fillId="5" borderId="15" xfId="3" applyFont="1" applyBorder="1" applyAlignment="1">
      <alignment horizontal="center"/>
    </xf>
    <xf numFmtId="0" fontId="11" fillId="5" borderId="23" xfId="3" applyBorder="1"/>
    <xf numFmtId="44" fontId="7" fillId="0" borderId="2" xfId="1" applyFont="1" applyFill="1" applyBorder="1"/>
    <xf numFmtId="0" fontId="2" fillId="0" borderId="0" xfId="0" applyFont="1" applyAlignment="1">
      <alignment horizontal="right" indent="2"/>
    </xf>
    <xf numFmtId="0" fontId="0" fillId="0" borderId="0" xfId="0" applyAlignment="1">
      <alignment horizontal="right" indent="2"/>
    </xf>
    <xf numFmtId="0" fontId="11" fillId="5" borderId="16" xfId="3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5" borderId="8" xfId="3" applyBorder="1" applyAlignment="1">
      <alignment horizontal="center"/>
    </xf>
    <xf numFmtId="0" fontId="11" fillId="0" borderId="3" xfId="3" applyFill="1" applyBorder="1" applyAlignment="1">
      <alignment horizontal="center"/>
    </xf>
    <xf numFmtId="0" fontId="4" fillId="8" borderId="17" xfId="0" applyFont="1" applyFill="1" applyBorder="1" applyAlignment="1">
      <alignment horizontal="center" vertical="center" wrapText="1"/>
    </xf>
    <xf numFmtId="38" fontId="6" fillId="2" borderId="18" xfId="0" applyNumberFormat="1" applyFont="1" applyFill="1" applyBorder="1"/>
    <xf numFmtId="9" fontId="7" fillId="0" borderId="27" xfId="2" applyFont="1" applyFill="1" applyBorder="1"/>
    <xf numFmtId="9" fontId="7" fillId="0" borderId="28" xfId="2" applyFont="1" applyFill="1" applyBorder="1"/>
    <xf numFmtId="164" fontId="11" fillId="5" borderId="29" xfId="3" applyNumberFormat="1" applyBorder="1"/>
    <xf numFmtId="0" fontId="4" fillId="6" borderId="17" xfId="0" applyFont="1" applyFill="1" applyBorder="1" applyAlignment="1">
      <alignment horizontal="center" vertical="center" wrapText="1"/>
    </xf>
    <xf numFmtId="0" fontId="4" fillId="7" borderId="17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/>
    </xf>
    <xf numFmtId="0" fontId="0" fillId="4" borderId="6" xfId="0" applyFill="1" applyBorder="1"/>
    <xf numFmtId="0" fontId="19" fillId="5" borderId="13" xfId="3" applyFont="1" applyBorder="1" applyAlignment="1">
      <alignment horizontal="right" indent="2"/>
    </xf>
    <xf numFmtId="0" fontId="19" fillId="5" borderId="30" xfId="3" applyFont="1" applyBorder="1" applyAlignment="1">
      <alignment horizontal="right" indent="2"/>
    </xf>
    <xf numFmtId="164" fontId="2" fillId="3" borderId="11" xfId="1" applyNumberFormat="1" applyFont="1" applyFill="1" applyBorder="1"/>
    <xf numFmtId="0" fontId="1" fillId="0" borderId="0" xfId="5"/>
    <xf numFmtId="0" fontId="5" fillId="0" borderId="9" xfId="4" applyBorder="1"/>
    <xf numFmtId="0" fontId="24" fillId="0" borderId="0" xfId="4" applyFont="1" applyAlignment="1">
      <alignment horizontal="right" indent="1"/>
    </xf>
    <xf numFmtId="0" fontId="25" fillId="0" borderId="0" xfId="4" applyFont="1" applyAlignment="1">
      <alignment horizontal="right" indent="1"/>
    </xf>
    <xf numFmtId="0" fontId="26" fillId="0" borderId="0" xfId="4" applyFont="1" applyAlignment="1">
      <alignment horizontal="right" indent="1"/>
    </xf>
    <xf numFmtId="0" fontId="27" fillId="0" borderId="0" xfId="5" applyFont="1"/>
    <xf numFmtId="0" fontId="28" fillId="0" borderId="0" xfId="4" applyFont="1" applyAlignment="1">
      <alignment horizontal="left" indent="1"/>
    </xf>
    <xf numFmtId="0" fontId="6" fillId="0" borderId="2" xfId="4" applyFont="1" applyBorder="1" applyAlignment="1">
      <alignment horizontal="center"/>
    </xf>
    <xf numFmtId="0" fontId="0" fillId="0" borderId="31" xfId="0" applyBorder="1"/>
    <xf numFmtId="0" fontId="0" fillId="0" borderId="32" xfId="0" applyBorder="1"/>
    <xf numFmtId="0" fontId="0" fillId="0" borderId="33" xfId="0" applyBorder="1"/>
    <xf numFmtId="2" fontId="0" fillId="0" borderId="31" xfId="0" applyNumberFormat="1" applyBorder="1"/>
    <xf numFmtId="38" fontId="0" fillId="0" borderId="32" xfId="0" applyNumberFormat="1" applyBorder="1"/>
    <xf numFmtId="0" fontId="0" fillId="0" borderId="0" xfId="0" applyAlignment="1">
      <alignment horizontal="right" wrapText="1"/>
    </xf>
    <xf numFmtId="0" fontId="0" fillId="9" borderId="33" xfId="0" applyFill="1" applyBorder="1"/>
    <xf numFmtId="44" fontId="0" fillId="0" borderId="31" xfId="0" applyNumberFormat="1" applyBorder="1"/>
    <xf numFmtId="38" fontId="0" fillId="0" borderId="31" xfId="0" applyNumberFormat="1" applyBorder="1"/>
    <xf numFmtId="0" fontId="0" fillId="9" borderId="31" xfId="0" applyFill="1" applyBorder="1"/>
    <xf numFmtId="2" fontId="0" fillId="0" borderId="32" xfId="0" applyNumberFormat="1" applyBorder="1"/>
    <xf numFmtId="2" fontId="0" fillId="9" borderId="32" xfId="0" applyNumberFormat="1" applyFill="1" applyBorder="1"/>
    <xf numFmtId="44" fontId="0" fillId="0" borderId="32" xfId="0" applyNumberFormat="1" applyBorder="1"/>
    <xf numFmtId="38" fontId="0" fillId="0" borderId="33" xfId="0" applyNumberFormat="1" applyBorder="1"/>
    <xf numFmtId="0" fontId="0" fillId="9" borderId="32" xfId="0" applyFill="1" applyBorder="1"/>
    <xf numFmtId="2" fontId="0" fillId="0" borderId="33" xfId="0" applyNumberFormat="1" applyBorder="1"/>
    <xf numFmtId="0" fontId="0" fillId="0" borderId="0" xfId="0" applyAlignment="1">
      <alignment horizontal="left"/>
    </xf>
    <xf numFmtId="0" fontId="30" fillId="0" borderId="0" xfId="0" applyFont="1"/>
    <xf numFmtId="9" fontId="0" fillId="0" borderId="32" xfId="2" applyFont="1" applyBorder="1" applyAlignment="1">
      <alignment horizontal="left"/>
    </xf>
    <xf numFmtId="0" fontId="0" fillId="9" borderId="31" xfId="0" applyFill="1" applyBorder="1" applyAlignment="1">
      <alignment horizontal="left" vertical="center"/>
    </xf>
    <xf numFmtId="0" fontId="31" fillId="0" borderId="8" xfId="0" applyFont="1" applyBorder="1" applyAlignment="1">
      <alignment horizontal="right" vertical="center"/>
    </xf>
    <xf numFmtId="0" fontId="11" fillId="5" borderId="15" xfId="3" applyBorder="1" applyAlignment="1"/>
    <xf numFmtId="44" fontId="11" fillId="5" borderId="23" xfId="3" applyNumberFormat="1" applyBorder="1"/>
    <xf numFmtId="9" fontId="0" fillId="0" borderId="32" xfId="2" applyFont="1" applyBorder="1"/>
    <xf numFmtId="9" fontId="0" fillId="0" borderId="33" xfId="2" applyFont="1" applyBorder="1"/>
    <xf numFmtId="0" fontId="29" fillId="0" borderId="0" xfId="4" applyFont="1" applyAlignment="1">
      <alignment horizontal="right" vertical="center" wrapText="1"/>
    </xf>
    <xf numFmtId="0" fontId="5" fillId="0" borderId="5" xfId="4" applyBorder="1" applyAlignment="1">
      <alignment horizontal="center"/>
    </xf>
    <xf numFmtId="0" fontId="16" fillId="0" borderId="7" xfId="4" applyFont="1" applyBorder="1" applyAlignment="1">
      <alignment horizontal="left" vertical="center"/>
    </xf>
    <xf numFmtId="0" fontId="32" fillId="0" borderId="0" xfId="0" applyFont="1"/>
    <xf numFmtId="0" fontId="33" fillId="0" borderId="0" xfId="0" applyFont="1" applyAlignment="1">
      <alignment horizontal="left"/>
    </xf>
    <xf numFmtId="0" fontId="32" fillId="0" borderId="0" xfId="0" applyFont="1" applyAlignment="1">
      <alignment horizontal="left"/>
    </xf>
    <xf numFmtId="0" fontId="34" fillId="0" borderId="0" xfId="0" applyFont="1"/>
    <xf numFmtId="38" fontId="35" fillId="0" borderId="19" xfId="0" applyNumberFormat="1" applyFont="1" applyBorder="1" applyAlignment="1">
      <alignment horizontal="center" vertical="center"/>
    </xf>
    <xf numFmtId="38" fontId="35" fillId="0" borderId="2" xfId="0" applyNumberFormat="1" applyFont="1" applyBorder="1" applyAlignment="1">
      <alignment horizontal="center" vertical="center"/>
    </xf>
    <xf numFmtId="9" fontId="35" fillId="0" borderId="2" xfId="2" applyFont="1" applyFill="1" applyBorder="1" applyAlignment="1">
      <alignment horizontal="center" vertical="center"/>
    </xf>
    <xf numFmtId="38" fontId="35" fillId="0" borderId="17" xfId="0" applyNumberFormat="1" applyFont="1" applyBorder="1" applyAlignment="1">
      <alignment horizontal="center" vertical="center"/>
    </xf>
    <xf numFmtId="0" fontId="36" fillId="5" borderId="4" xfId="3" applyFont="1" applyBorder="1" applyAlignment="1">
      <alignment horizontal="center"/>
    </xf>
    <xf numFmtId="38" fontId="35" fillId="0" borderId="18" xfId="0" applyNumberFormat="1" applyFont="1" applyBorder="1" applyAlignment="1">
      <alignment horizontal="center" vertical="center"/>
    </xf>
    <xf numFmtId="38" fontId="35" fillId="0" borderId="2" xfId="0" applyNumberFormat="1" applyFont="1" applyBorder="1" applyAlignment="1">
      <alignment horizontal="center"/>
    </xf>
    <xf numFmtId="38" fontId="35" fillId="0" borderId="27" xfId="0" applyNumberFormat="1" applyFont="1" applyBorder="1" applyAlignment="1">
      <alignment horizontal="center"/>
    </xf>
    <xf numFmtId="164" fontId="37" fillId="5" borderId="29" xfId="3" applyNumberFormat="1" applyFont="1" applyBorder="1"/>
    <xf numFmtId="0" fontId="38" fillId="0" borderId="8" xfId="4" applyFont="1" applyBorder="1"/>
    <xf numFmtId="0" fontId="38" fillId="0" borderId="18" xfId="0" applyFont="1" applyBorder="1" applyAlignment="1">
      <alignment horizontal="right" vertical="center" indent="1"/>
    </xf>
    <xf numFmtId="0" fontId="38" fillId="0" borderId="18" xfId="0" applyFont="1" applyBorder="1" applyAlignment="1">
      <alignment horizontal="right" vertical="center" wrapText="1" indent="1"/>
    </xf>
    <xf numFmtId="0" fontId="38" fillId="0" borderId="18" xfId="0" applyFont="1" applyBorder="1" applyAlignment="1">
      <alignment horizontal="right" indent="1"/>
    </xf>
    <xf numFmtId="0" fontId="29" fillId="0" borderId="5" xfId="0" applyFont="1" applyBorder="1" applyAlignment="1">
      <alignment horizontal="right" wrapText="1" indent="1"/>
    </xf>
    <xf numFmtId="0" fontId="38" fillId="0" borderId="19" xfId="0" applyFont="1" applyBorder="1" applyAlignment="1">
      <alignment horizontal="right" indent="1"/>
    </xf>
    <xf numFmtId="0" fontId="29" fillId="0" borderId="18" xfId="0" applyFont="1" applyBorder="1" applyAlignment="1">
      <alignment horizontal="right" wrapText="1" indent="1"/>
    </xf>
    <xf numFmtId="0" fontId="29" fillId="0" borderId="8" xfId="0" applyFont="1" applyBorder="1" applyAlignment="1">
      <alignment horizontal="right" vertical="center" indent="1"/>
    </xf>
    <xf numFmtId="0" fontId="38" fillId="0" borderId="8" xfId="0" applyFont="1" applyBorder="1" applyAlignment="1">
      <alignment horizontal="right" indent="1"/>
    </xf>
    <xf numFmtId="0" fontId="38" fillId="0" borderId="10" xfId="0" applyFont="1" applyBorder="1" applyAlignment="1">
      <alignment horizontal="right" vertical="center" indent="1"/>
    </xf>
    <xf numFmtId="0" fontId="38" fillId="0" borderId="8" xfId="0" applyFont="1" applyBorder="1" applyAlignment="1">
      <alignment horizontal="right" wrapText="1" indent="1"/>
    </xf>
    <xf numFmtId="0" fontId="38" fillId="0" borderId="17" xfId="0" applyFont="1" applyBorder="1" applyAlignment="1">
      <alignment horizontal="right" indent="1"/>
    </xf>
    <xf numFmtId="0" fontId="38" fillId="0" borderId="2" xfId="0" applyFont="1" applyBorder="1"/>
    <xf numFmtId="0" fontId="29" fillId="0" borderId="0" xfId="0" applyFont="1" applyAlignment="1">
      <alignment horizontal="right"/>
    </xf>
    <xf numFmtId="0" fontId="3" fillId="10" borderId="2" xfId="0" applyFont="1" applyFill="1" applyBorder="1"/>
    <xf numFmtId="0" fontId="29" fillId="10" borderId="9" xfId="0" applyFont="1" applyFill="1" applyBorder="1"/>
    <xf numFmtId="0" fontId="29" fillId="0" borderId="2" xfId="0" applyFont="1" applyBorder="1" applyAlignment="1">
      <alignment horizontal="right"/>
    </xf>
    <xf numFmtId="0" fontId="38" fillId="0" borderId="2" xfId="0" applyFont="1" applyBorder="1" applyAlignment="1">
      <alignment horizontal="right" indent="1"/>
    </xf>
    <xf numFmtId="0" fontId="38" fillId="0" borderId="8" xfId="0" applyFont="1" applyBorder="1" applyAlignment="1">
      <alignment horizontal="right" vertical="center" indent="1"/>
    </xf>
    <xf numFmtId="0" fontId="38" fillId="0" borderId="8" xfId="0" applyFont="1" applyBorder="1" applyAlignment="1">
      <alignment horizontal="right" vertical="center" indent="3"/>
    </xf>
    <xf numFmtId="0" fontId="38" fillId="0" borderId="10" xfId="0" applyFont="1" applyBorder="1" applyAlignment="1">
      <alignment horizontal="right" vertical="center" indent="3"/>
    </xf>
    <xf numFmtId="4" fontId="7" fillId="0" borderId="27" xfId="1" applyNumberFormat="1" applyFont="1" applyFill="1" applyBorder="1"/>
    <xf numFmtId="4" fontId="2" fillId="3" borderId="0" xfId="1" applyNumberFormat="1" applyFont="1" applyFill="1" applyBorder="1"/>
    <xf numFmtId="4" fontId="0" fillId="3" borderId="0" xfId="0" applyNumberFormat="1" applyFill="1"/>
    <xf numFmtId="0" fontId="0" fillId="0" borderId="8" xfId="0" applyBorder="1"/>
    <xf numFmtId="2" fontId="0" fillId="0" borderId="0" xfId="0" applyNumberFormat="1"/>
    <xf numFmtId="2" fontId="0" fillId="0" borderId="9" xfId="0" applyNumberFormat="1" applyBorder="1"/>
    <xf numFmtId="0" fontId="0" fillId="0" borderId="10" xfId="0" applyBorder="1"/>
    <xf numFmtId="0" fontId="0" fillId="0" borderId="11" xfId="0" applyBorder="1"/>
    <xf numFmtId="2" fontId="0" fillId="0" borderId="11" xfId="0" applyNumberFormat="1" applyBorder="1"/>
    <xf numFmtId="2" fontId="0" fillId="0" borderId="12" xfId="0" applyNumberFormat="1" applyBorder="1"/>
    <xf numFmtId="0" fontId="8" fillId="0" borderId="5" xfId="0" applyFont="1" applyBorder="1"/>
    <xf numFmtId="0" fontId="8" fillId="0" borderId="6" xfId="0" applyFont="1" applyBorder="1"/>
    <xf numFmtId="0" fontId="8" fillId="0" borderId="7" xfId="0" applyFont="1" applyBorder="1"/>
    <xf numFmtId="0" fontId="41" fillId="0" borderId="5" xfId="0" applyFont="1" applyBorder="1" applyAlignment="1">
      <alignment horizontal="right" vertical="center" indent="2"/>
    </xf>
    <xf numFmtId="0" fontId="29" fillId="0" borderId="8" xfId="0" applyFont="1" applyBorder="1" applyAlignment="1">
      <alignment horizontal="center" vertical="center" wrapText="1"/>
    </xf>
    <xf numFmtId="0" fontId="38" fillId="0" borderId="34" xfId="0" applyFont="1" applyBorder="1" applyAlignment="1">
      <alignment horizontal="right" vertical="center" indent="1"/>
    </xf>
    <xf numFmtId="0" fontId="29" fillId="0" borderId="8" xfId="4" applyFont="1" applyBorder="1" applyAlignment="1">
      <alignment horizontal="right" vertical="center" wrapText="1"/>
    </xf>
    <xf numFmtId="0" fontId="29" fillId="0" borderId="0" xfId="4" applyFont="1" applyAlignment="1">
      <alignment horizontal="right" vertical="center" wrapText="1"/>
    </xf>
    <xf numFmtId="0" fontId="29" fillId="0" borderId="9" xfId="4" applyFont="1" applyBorder="1" applyAlignment="1">
      <alignment horizontal="right" vertical="center" wrapText="1"/>
    </xf>
    <xf numFmtId="0" fontId="41" fillId="0" borderId="26" xfId="4" applyFont="1" applyBorder="1" applyAlignment="1">
      <alignment horizontal="right" vertical="center" indent="4"/>
    </xf>
    <xf numFmtId="0" fontId="41" fillId="0" borderId="4" xfId="4" applyFont="1" applyBorder="1" applyAlignment="1">
      <alignment horizontal="right" vertical="center" indent="4"/>
    </xf>
    <xf numFmtId="0" fontId="18" fillId="0" borderId="6" xfId="4" applyFont="1" applyBorder="1" applyAlignment="1">
      <alignment horizontal="left" vertical="top" wrapText="1"/>
    </xf>
    <xf numFmtId="0" fontId="18" fillId="0" borderId="6" xfId="4" applyFont="1" applyBorder="1" applyAlignment="1">
      <alignment horizontal="left" vertical="top"/>
    </xf>
    <xf numFmtId="0" fontId="29" fillId="0" borderId="8" xfId="4" applyFont="1" applyBorder="1" applyAlignment="1">
      <alignment horizontal="center"/>
    </xf>
    <xf numFmtId="0" fontId="29" fillId="0" borderId="0" xfId="4" applyFont="1" applyAlignment="1">
      <alignment horizontal="center"/>
    </xf>
    <xf numFmtId="0" fontId="23" fillId="0" borderId="2" xfId="4" applyFont="1" applyBorder="1" applyAlignment="1">
      <alignment horizontal="center"/>
    </xf>
    <xf numFmtId="14" fontId="13" fillId="0" borderId="2" xfId="4" applyNumberFormat="1" applyFont="1" applyBorder="1" applyAlignment="1">
      <alignment horizontal="center"/>
    </xf>
    <xf numFmtId="0" fontId="13" fillId="0" borderId="2" xfId="4" applyFont="1" applyBorder="1" applyAlignment="1">
      <alignment horizontal="center"/>
    </xf>
    <xf numFmtId="0" fontId="17" fillId="0" borderId="5" xfId="0" applyFont="1" applyBorder="1" applyAlignment="1">
      <alignment horizontal="right" vertical="center"/>
    </xf>
    <xf numFmtId="0" fontId="17" fillId="0" borderId="7" xfId="0" applyFont="1" applyBorder="1" applyAlignment="1">
      <alignment horizontal="right" vertical="center"/>
    </xf>
    <xf numFmtId="0" fontId="41" fillId="0" borderId="14" xfId="0" applyFont="1" applyBorder="1" applyAlignment="1">
      <alignment horizontal="right" vertical="center" indent="4"/>
    </xf>
    <xf numFmtId="0" fontId="41" fillId="0" borderId="21" xfId="0" applyFont="1" applyBorder="1" applyAlignment="1">
      <alignment horizontal="right" vertical="center" indent="4"/>
    </xf>
  </cellXfs>
  <cellStyles count="8">
    <cellStyle name="Check Cell" xfId="3" builtinId="23"/>
    <cellStyle name="Currency" xfId="1" builtinId="4"/>
    <cellStyle name="Currency 2" xfId="7" xr:uid="{00000000-0005-0000-0000-000001000000}"/>
    <cellStyle name="Normal" xfId="0" builtinId="0"/>
    <cellStyle name="Normal 2" xfId="4" xr:uid="{00000000-0005-0000-0000-000003000000}"/>
    <cellStyle name="Normal 3" xfId="5" xr:uid="{00000000-0005-0000-0000-000031000000}"/>
    <cellStyle name="Percent" xfId="2" builtinId="5"/>
    <cellStyle name="Percent 2" xfId="6" xr:uid="{00000000-0005-0000-0000-000004000000}"/>
  </cellStyles>
  <dxfs count="0"/>
  <tableStyles count="0" defaultTableStyle="TableStyleMedium2" defaultPivotStyle="PivotStyleLight16"/>
  <colors>
    <mruColors>
      <color rgb="FFFF5050"/>
      <color rgb="FFCC99FF"/>
      <color rgb="FF66FF99"/>
      <color rgb="FF00FF00"/>
      <color rgb="FFCC00FF"/>
      <color rgb="FF9933FF"/>
      <color rgb="FF66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fmlaLink="'Benefits Upload'!F76" lockText="1" noThreeD="1"/>
</file>

<file path=xl/ctrlProps/ctrlProp10.xml><?xml version="1.0" encoding="utf-8"?>
<formControlPr xmlns="http://schemas.microsoft.com/office/spreadsheetml/2009/9/main" objectType="CheckBox" fmlaLink="'Benefits Upload'!J81" lockText="1" noThreeD="1"/>
</file>

<file path=xl/ctrlProps/ctrlProp11.xml><?xml version="1.0" encoding="utf-8"?>
<formControlPr xmlns="http://schemas.microsoft.com/office/spreadsheetml/2009/9/main" objectType="CheckBox" fmlaLink="'Benefits Upload'!F85" lockText="1" noThreeD="1"/>
</file>

<file path=xl/ctrlProps/ctrlProp12.xml><?xml version="1.0" encoding="utf-8"?>
<formControlPr xmlns="http://schemas.microsoft.com/office/spreadsheetml/2009/9/main" objectType="CheckBox" fmlaLink="'Benefits Upload'!F86" lockText="1" noThreeD="1"/>
</file>

<file path=xl/ctrlProps/ctrlProp13.xml><?xml version="1.0" encoding="utf-8"?>
<formControlPr xmlns="http://schemas.microsoft.com/office/spreadsheetml/2009/9/main" objectType="CheckBox" fmlaLink="'Benefits Upload'!J90" lockText="1" noThreeD="1"/>
</file>

<file path=xl/ctrlProps/ctrlProp14.xml><?xml version="1.0" encoding="utf-8"?>
<formControlPr xmlns="http://schemas.microsoft.com/office/spreadsheetml/2009/9/main" objectType="CheckBox" fmlaLink="'Benefits Upload'!J91" lockText="1" noThreeD="1"/>
</file>

<file path=xl/ctrlProps/ctrlProp15.xml><?xml version="1.0" encoding="utf-8"?>
<formControlPr xmlns="http://schemas.microsoft.com/office/spreadsheetml/2009/9/main" objectType="CheckBox" fmlaLink="'Benefits Upload'!J92" lockText="1" noThreeD="1"/>
</file>

<file path=xl/ctrlProps/ctrlProp16.xml><?xml version="1.0" encoding="utf-8"?>
<formControlPr xmlns="http://schemas.microsoft.com/office/spreadsheetml/2009/9/main" objectType="CheckBox" fmlaLink="'Benefits Upload'!J93" lockText="1" noThreeD="1"/>
</file>

<file path=xl/ctrlProps/ctrlProp17.xml><?xml version="1.0" encoding="utf-8"?>
<formControlPr xmlns="http://schemas.microsoft.com/office/spreadsheetml/2009/9/main" objectType="CheckBox" fmlaLink="'Benefits Upload'!N77" lockText="1" noThreeD="1"/>
</file>

<file path=xl/ctrlProps/ctrlProp18.xml><?xml version="1.0" encoding="utf-8"?>
<formControlPr xmlns="http://schemas.microsoft.com/office/spreadsheetml/2009/9/main" objectType="CheckBox" fmlaLink="'Benefits Upload'!N79" lockText="1" noThreeD="1"/>
</file>

<file path=xl/ctrlProps/ctrlProp19.xml><?xml version="1.0" encoding="utf-8"?>
<formControlPr xmlns="http://schemas.microsoft.com/office/spreadsheetml/2009/9/main" objectType="CheckBox" fmlaLink="'Benefits Upload'!N76" lockText="1" noThreeD="1"/>
</file>

<file path=xl/ctrlProps/ctrlProp2.xml><?xml version="1.0" encoding="utf-8"?>
<formControlPr xmlns="http://schemas.microsoft.com/office/spreadsheetml/2009/9/main" objectType="CheckBox" fmlaLink="'Benefits Upload'!F77" lockText="1" noThreeD="1"/>
</file>

<file path=xl/ctrlProps/ctrlProp20.xml><?xml version="1.0" encoding="utf-8"?>
<formControlPr xmlns="http://schemas.microsoft.com/office/spreadsheetml/2009/9/main" objectType="CheckBox" fmlaLink="'Benefits Upload'!N78" lockText="1" noThreeD="1"/>
</file>

<file path=xl/ctrlProps/ctrlProp21.xml><?xml version="1.0" encoding="utf-8"?>
<formControlPr xmlns="http://schemas.microsoft.com/office/spreadsheetml/2009/9/main" objectType="CheckBox" fmlaLink="'Benefits Upload'!N80" lockText="1" noThreeD="1"/>
</file>

<file path=xl/ctrlProps/ctrlProp22.xml><?xml version="1.0" encoding="utf-8"?>
<formControlPr xmlns="http://schemas.microsoft.com/office/spreadsheetml/2009/9/main" objectType="CheckBox" fmlaLink="'Benefits Upload'!N81" lockText="1" noThreeD="1"/>
</file>

<file path=xl/ctrlProps/ctrlProp23.xml><?xml version="1.0" encoding="utf-8"?>
<formControlPr xmlns="http://schemas.microsoft.com/office/spreadsheetml/2009/9/main" objectType="CheckBox" fmlaLink="'Benefits Upload'!F2" lockText="1" noThreeD="1"/>
</file>

<file path=xl/ctrlProps/ctrlProp24.xml><?xml version="1.0" encoding="utf-8"?>
<formControlPr xmlns="http://schemas.microsoft.com/office/spreadsheetml/2009/9/main" objectType="CheckBox" fmlaLink="'Benefits Upload'!F3" lockText="1" noThreeD="1"/>
</file>

<file path=xl/ctrlProps/ctrlProp25.xml><?xml version="1.0" encoding="utf-8"?>
<formControlPr xmlns="http://schemas.microsoft.com/office/spreadsheetml/2009/9/main" objectType="CheckBox" fmlaLink="'Benefits Upload'!F4" lockText="1" noThreeD="1"/>
</file>

<file path=xl/ctrlProps/ctrlProp26.xml><?xml version="1.0" encoding="utf-8"?>
<formControlPr xmlns="http://schemas.microsoft.com/office/spreadsheetml/2009/9/main" objectType="CheckBox" fmlaLink="'Benefits Upload'!F5" lockText="1" noThreeD="1"/>
</file>

<file path=xl/ctrlProps/ctrlProp27.xml><?xml version="1.0" encoding="utf-8"?>
<formControlPr xmlns="http://schemas.microsoft.com/office/spreadsheetml/2009/9/main" objectType="CheckBox" fmlaLink="'Benefits Upload'!F6" lockText="1" noThreeD="1"/>
</file>

<file path=xl/ctrlProps/ctrlProp28.xml><?xml version="1.0" encoding="utf-8"?>
<formControlPr xmlns="http://schemas.microsoft.com/office/spreadsheetml/2009/9/main" objectType="CheckBox" fmlaLink="'Benefits Upload'!J2" lockText="1" noThreeD="1"/>
</file>

<file path=xl/ctrlProps/ctrlProp29.xml><?xml version="1.0" encoding="utf-8"?>
<formControlPr xmlns="http://schemas.microsoft.com/office/spreadsheetml/2009/9/main" objectType="CheckBox" fmlaLink="'Benefits Upload'!J3" lockText="1" noThreeD="1"/>
</file>

<file path=xl/ctrlProps/ctrlProp3.xml><?xml version="1.0" encoding="utf-8"?>
<formControlPr xmlns="http://schemas.microsoft.com/office/spreadsheetml/2009/9/main" objectType="CheckBox" fmlaLink="'Benefits Upload'!F78" lockText="1" noThreeD="1"/>
</file>

<file path=xl/ctrlProps/ctrlProp30.xml><?xml version="1.0" encoding="utf-8"?>
<formControlPr xmlns="http://schemas.microsoft.com/office/spreadsheetml/2009/9/main" objectType="CheckBox" fmlaLink="'Benefits Upload'!J4" lockText="1" noThreeD="1"/>
</file>

<file path=xl/ctrlProps/ctrlProp31.xml><?xml version="1.0" encoding="utf-8"?>
<formControlPr xmlns="http://schemas.microsoft.com/office/spreadsheetml/2009/9/main" objectType="CheckBox" fmlaLink="'Benefits Upload'!J5" lockText="1" noThreeD="1"/>
</file>

<file path=xl/ctrlProps/ctrlProp4.xml><?xml version="1.0" encoding="utf-8"?>
<formControlPr xmlns="http://schemas.microsoft.com/office/spreadsheetml/2009/9/main" objectType="CheckBox" fmlaLink="'Benefits Upload'!F79" lockText="1" noThreeD="1"/>
</file>

<file path=xl/ctrlProps/ctrlProp5.xml><?xml version="1.0" encoding="utf-8"?>
<formControlPr xmlns="http://schemas.microsoft.com/office/spreadsheetml/2009/9/main" objectType="CheckBox" fmlaLink="'Benefits Upload'!J77" lockText="1" noThreeD="1"/>
</file>

<file path=xl/ctrlProps/ctrlProp6.xml><?xml version="1.0" encoding="utf-8"?>
<formControlPr xmlns="http://schemas.microsoft.com/office/spreadsheetml/2009/9/main" objectType="CheckBox" fmlaLink="'Benefits Upload'!J79" lockText="1" noThreeD="1"/>
</file>

<file path=xl/ctrlProps/ctrlProp7.xml><?xml version="1.0" encoding="utf-8"?>
<formControlPr xmlns="http://schemas.microsoft.com/office/spreadsheetml/2009/9/main" objectType="CheckBox" fmlaLink="'Benefits Upload'!J76" lockText="1" noThreeD="1"/>
</file>

<file path=xl/ctrlProps/ctrlProp8.xml><?xml version="1.0" encoding="utf-8"?>
<formControlPr xmlns="http://schemas.microsoft.com/office/spreadsheetml/2009/9/main" objectType="CheckBox" fmlaLink="'Benefits Upload'!J78" lockText="1" noThreeD="1"/>
</file>

<file path=xl/ctrlProps/ctrlProp9.xml><?xml version="1.0" encoding="utf-8"?>
<formControlPr xmlns="http://schemas.microsoft.com/office/spreadsheetml/2009/9/main" objectType="CheckBox" fmlaLink="'Benefits Upload'!J80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'2| Retirement &amp; Other Benefits'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'3a| Health Plan Summary'!A1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'3b| Health Plan Details'!A1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clubbenchmarking.com/hr-upload" TargetMode="External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109642</xdr:colOff>
      <xdr:row>1</xdr:row>
      <xdr:rowOff>76530</xdr:rowOff>
    </xdr:from>
    <xdr:to>
      <xdr:col>3</xdr:col>
      <xdr:colOff>609561</xdr:colOff>
      <xdr:row>1</xdr:row>
      <xdr:rowOff>775181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022" y="259410"/>
          <a:ext cx="2222039" cy="698651"/>
        </a:xfrm>
        <a:prstGeom prst="rect">
          <a:avLst/>
        </a:prstGeom>
      </xdr:spPr>
    </xdr:pic>
    <xdr:clientData/>
  </xdr:twoCellAnchor>
  <xdr:twoCellAnchor>
    <xdr:from>
      <xdr:col>4</xdr:col>
      <xdr:colOff>15240</xdr:colOff>
      <xdr:row>13</xdr:row>
      <xdr:rowOff>7620</xdr:rowOff>
    </xdr:from>
    <xdr:to>
      <xdr:col>5</xdr:col>
      <xdr:colOff>15240</xdr:colOff>
      <xdr:row>15</xdr:row>
      <xdr:rowOff>0</xdr:rowOff>
    </xdr:to>
    <xdr:sp macro="" textlink="">
      <xdr:nvSpPr>
        <xdr:cNvPr id="2" name="TextBox 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648200" y="3611880"/>
          <a:ext cx="1455420" cy="449580"/>
        </a:xfrm>
        <a:prstGeom prst="rect">
          <a:avLst/>
        </a:prstGeom>
        <a:solidFill>
          <a:schemeClr val="accent6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800"/>
            <a:t>Next Page &gt;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12</xdr:row>
          <xdr:rowOff>457200</xdr:rowOff>
        </xdr:from>
        <xdr:to>
          <xdr:col>2</xdr:col>
          <xdr:colOff>561975</xdr:colOff>
          <xdr:row>14</xdr:row>
          <xdr:rowOff>200025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13</xdr:row>
          <xdr:rowOff>285750</xdr:rowOff>
        </xdr:from>
        <xdr:to>
          <xdr:col>2</xdr:col>
          <xdr:colOff>295275</xdr:colOff>
          <xdr:row>15</xdr:row>
          <xdr:rowOff>95250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14</xdr:row>
          <xdr:rowOff>190500</xdr:rowOff>
        </xdr:from>
        <xdr:to>
          <xdr:col>2</xdr:col>
          <xdr:colOff>295275</xdr:colOff>
          <xdr:row>16</xdr:row>
          <xdr:rowOff>57150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15</xdr:row>
          <xdr:rowOff>209550</xdr:rowOff>
        </xdr:from>
        <xdr:to>
          <xdr:col>2</xdr:col>
          <xdr:colOff>295275</xdr:colOff>
          <xdr:row>17</xdr:row>
          <xdr:rowOff>95250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22</xdr:row>
          <xdr:rowOff>228600</xdr:rowOff>
        </xdr:from>
        <xdr:to>
          <xdr:col>2</xdr:col>
          <xdr:colOff>285750</xdr:colOff>
          <xdr:row>24</xdr:row>
          <xdr:rowOff>66675</xdr:rowOff>
        </xdr:to>
        <xdr:sp macro="" textlink="">
          <xdr:nvSpPr>
            <xdr:cNvPr id="13329" name="Check Box 17" hidden="1">
              <a:extLst>
                <a:ext uri="{63B3BB69-23CF-44E3-9099-C40C66FF867C}">
                  <a14:compatExt spid="_x0000_s13329"/>
                </a:ext>
                <a:ext uri="{FF2B5EF4-FFF2-40B4-BE49-F238E27FC236}">
                  <a16:creationId xmlns:a16="http://schemas.microsoft.com/office/drawing/2014/main" id="{00000000-0008-0000-0100-00001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24</xdr:row>
          <xdr:rowOff>209550</xdr:rowOff>
        </xdr:from>
        <xdr:to>
          <xdr:col>2</xdr:col>
          <xdr:colOff>285750</xdr:colOff>
          <xdr:row>26</xdr:row>
          <xdr:rowOff>66675</xdr:rowOff>
        </xdr:to>
        <xdr:sp macro="" textlink="">
          <xdr:nvSpPr>
            <xdr:cNvPr id="13330" name="Check Box 18" hidden="1">
              <a:extLst>
                <a:ext uri="{63B3BB69-23CF-44E3-9099-C40C66FF867C}">
                  <a14:compatExt spid="_x0000_s13330"/>
                </a:ext>
                <a:ext uri="{FF2B5EF4-FFF2-40B4-BE49-F238E27FC236}">
                  <a16:creationId xmlns:a16="http://schemas.microsoft.com/office/drawing/2014/main" id="{00000000-0008-0000-0100-00001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21</xdr:row>
          <xdr:rowOff>476250</xdr:rowOff>
        </xdr:from>
        <xdr:to>
          <xdr:col>2</xdr:col>
          <xdr:colOff>285750</xdr:colOff>
          <xdr:row>23</xdr:row>
          <xdr:rowOff>76200</xdr:rowOff>
        </xdr:to>
        <xdr:sp macro="" textlink="">
          <xdr:nvSpPr>
            <xdr:cNvPr id="13359" name="Check Box 47" hidden="1">
              <a:extLst>
                <a:ext uri="{63B3BB69-23CF-44E3-9099-C40C66FF867C}">
                  <a14:compatExt spid="_x0000_s13359"/>
                </a:ext>
                <a:ext uri="{FF2B5EF4-FFF2-40B4-BE49-F238E27FC236}">
                  <a16:creationId xmlns:a16="http://schemas.microsoft.com/office/drawing/2014/main" id="{00000000-0008-0000-0100-00002F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23</xdr:row>
          <xdr:rowOff>228600</xdr:rowOff>
        </xdr:from>
        <xdr:to>
          <xdr:col>2</xdr:col>
          <xdr:colOff>285750</xdr:colOff>
          <xdr:row>25</xdr:row>
          <xdr:rowOff>66675</xdr:rowOff>
        </xdr:to>
        <xdr:sp macro="" textlink="">
          <xdr:nvSpPr>
            <xdr:cNvPr id="13360" name="Check Box 48" hidden="1">
              <a:extLst>
                <a:ext uri="{63B3BB69-23CF-44E3-9099-C40C66FF867C}">
                  <a14:compatExt spid="_x0000_s13360"/>
                </a:ext>
                <a:ext uri="{FF2B5EF4-FFF2-40B4-BE49-F238E27FC236}">
                  <a16:creationId xmlns:a16="http://schemas.microsoft.com/office/drawing/2014/main" id="{00000000-0008-0000-0100-000030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25</xdr:row>
          <xdr:rowOff>228600</xdr:rowOff>
        </xdr:from>
        <xdr:to>
          <xdr:col>2</xdr:col>
          <xdr:colOff>285750</xdr:colOff>
          <xdr:row>27</xdr:row>
          <xdr:rowOff>66675</xdr:rowOff>
        </xdr:to>
        <xdr:sp macro="" textlink="">
          <xdr:nvSpPr>
            <xdr:cNvPr id="13361" name="Check Box 49" hidden="1">
              <a:extLst>
                <a:ext uri="{63B3BB69-23CF-44E3-9099-C40C66FF867C}">
                  <a14:compatExt spid="_x0000_s13361"/>
                </a:ext>
                <a:ext uri="{FF2B5EF4-FFF2-40B4-BE49-F238E27FC236}">
                  <a16:creationId xmlns:a16="http://schemas.microsoft.com/office/drawing/2014/main" id="{00000000-0008-0000-0100-00003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27</xdr:row>
          <xdr:rowOff>0</xdr:rowOff>
        </xdr:from>
        <xdr:to>
          <xdr:col>2</xdr:col>
          <xdr:colOff>285750</xdr:colOff>
          <xdr:row>28</xdr:row>
          <xdr:rowOff>76200</xdr:rowOff>
        </xdr:to>
        <xdr:sp macro="" textlink="">
          <xdr:nvSpPr>
            <xdr:cNvPr id="13362" name="Check Box 50" hidden="1">
              <a:extLst>
                <a:ext uri="{63B3BB69-23CF-44E3-9099-C40C66FF867C}">
                  <a14:compatExt spid="_x0000_s13362"/>
                </a:ext>
                <a:ext uri="{FF2B5EF4-FFF2-40B4-BE49-F238E27FC236}">
                  <a16:creationId xmlns:a16="http://schemas.microsoft.com/office/drawing/2014/main" id="{00000000-0008-0000-0100-00003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37</xdr:row>
          <xdr:rowOff>266700</xdr:rowOff>
        </xdr:from>
        <xdr:to>
          <xdr:col>2</xdr:col>
          <xdr:colOff>285750</xdr:colOff>
          <xdr:row>39</xdr:row>
          <xdr:rowOff>85725</xdr:rowOff>
        </xdr:to>
        <xdr:sp macro="" textlink="">
          <xdr:nvSpPr>
            <xdr:cNvPr id="13373" name="Check Box 61" hidden="1">
              <a:extLst>
                <a:ext uri="{63B3BB69-23CF-44E3-9099-C40C66FF867C}">
                  <a14:compatExt spid="_x0000_s13373"/>
                </a:ext>
                <a:ext uri="{FF2B5EF4-FFF2-40B4-BE49-F238E27FC236}">
                  <a16:creationId xmlns:a16="http://schemas.microsoft.com/office/drawing/2014/main" id="{00000000-0008-0000-0100-00003D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38</xdr:row>
          <xdr:rowOff>219075</xdr:rowOff>
        </xdr:from>
        <xdr:to>
          <xdr:col>2</xdr:col>
          <xdr:colOff>285750</xdr:colOff>
          <xdr:row>40</xdr:row>
          <xdr:rowOff>66675</xdr:rowOff>
        </xdr:to>
        <xdr:sp macro="" textlink="">
          <xdr:nvSpPr>
            <xdr:cNvPr id="13374" name="Check Box 62" hidden="1">
              <a:extLst>
                <a:ext uri="{63B3BB69-23CF-44E3-9099-C40C66FF867C}">
                  <a14:compatExt spid="_x0000_s13374"/>
                </a:ext>
                <a:ext uri="{FF2B5EF4-FFF2-40B4-BE49-F238E27FC236}">
                  <a16:creationId xmlns:a16="http://schemas.microsoft.com/office/drawing/2014/main" id="{00000000-0008-0000-0100-00003E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43</xdr:row>
          <xdr:rowOff>342900</xdr:rowOff>
        </xdr:from>
        <xdr:to>
          <xdr:col>2</xdr:col>
          <xdr:colOff>285750</xdr:colOff>
          <xdr:row>45</xdr:row>
          <xdr:rowOff>19050</xdr:rowOff>
        </xdr:to>
        <xdr:sp macro="" textlink="">
          <xdr:nvSpPr>
            <xdr:cNvPr id="13375" name="Check Box 63" hidden="1">
              <a:extLst>
                <a:ext uri="{63B3BB69-23CF-44E3-9099-C40C66FF867C}">
                  <a14:compatExt spid="_x0000_s13375"/>
                </a:ext>
                <a:ext uri="{FF2B5EF4-FFF2-40B4-BE49-F238E27FC236}">
                  <a16:creationId xmlns:a16="http://schemas.microsoft.com/office/drawing/2014/main" id="{00000000-0008-0000-0100-00003F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44</xdr:row>
          <xdr:rowOff>209550</xdr:rowOff>
        </xdr:from>
        <xdr:to>
          <xdr:col>2</xdr:col>
          <xdr:colOff>285750</xdr:colOff>
          <xdr:row>46</xdr:row>
          <xdr:rowOff>66675</xdr:rowOff>
        </xdr:to>
        <xdr:sp macro="" textlink="">
          <xdr:nvSpPr>
            <xdr:cNvPr id="13376" name="Check Box 64" hidden="1">
              <a:extLst>
                <a:ext uri="{63B3BB69-23CF-44E3-9099-C40C66FF867C}">
                  <a14:compatExt spid="_x0000_s13376"/>
                </a:ext>
                <a:ext uri="{FF2B5EF4-FFF2-40B4-BE49-F238E27FC236}">
                  <a16:creationId xmlns:a16="http://schemas.microsoft.com/office/drawing/2014/main" id="{00000000-0008-0000-0100-000040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45</xdr:row>
          <xdr:rowOff>209550</xdr:rowOff>
        </xdr:from>
        <xdr:to>
          <xdr:col>2</xdr:col>
          <xdr:colOff>285750</xdr:colOff>
          <xdr:row>47</xdr:row>
          <xdr:rowOff>66675</xdr:rowOff>
        </xdr:to>
        <xdr:sp macro="" textlink="">
          <xdr:nvSpPr>
            <xdr:cNvPr id="13377" name="Check Box 65" hidden="1">
              <a:extLst>
                <a:ext uri="{63B3BB69-23CF-44E3-9099-C40C66FF867C}">
                  <a14:compatExt spid="_x0000_s13377"/>
                </a:ext>
                <a:ext uri="{FF2B5EF4-FFF2-40B4-BE49-F238E27FC236}">
                  <a16:creationId xmlns:a16="http://schemas.microsoft.com/office/drawing/2014/main" id="{00000000-0008-0000-0100-00004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46</xdr:row>
          <xdr:rowOff>219075</xdr:rowOff>
        </xdr:from>
        <xdr:to>
          <xdr:col>2</xdr:col>
          <xdr:colOff>285750</xdr:colOff>
          <xdr:row>48</xdr:row>
          <xdr:rowOff>66675</xdr:rowOff>
        </xdr:to>
        <xdr:sp macro="" textlink="">
          <xdr:nvSpPr>
            <xdr:cNvPr id="13378" name="Check Box 66" hidden="1">
              <a:extLst>
                <a:ext uri="{63B3BB69-23CF-44E3-9099-C40C66FF867C}">
                  <a14:compatExt spid="_x0000_s13378"/>
                </a:ext>
                <a:ext uri="{FF2B5EF4-FFF2-40B4-BE49-F238E27FC236}">
                  <a16:creationId xmlns:a16="http://schemas.microsoft.com/office/drawing/2014/main" id="{00000000-0008-0000-0100-00004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154781</xdr:colOff>
      <xdr:row>1</xdr:row>
      <xdr:rowOff>119062</xdr:rowOff>
    </xdr:from>
    <xdr:to>
      <xdr:col>1</xdr:col>
      <xdr:colOff>1922774</xdr:colOff>
      <xdr:row>1</xdr:row>
      <xdr:rowOff>686039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309562"/>
          <a:ext cx="1767993" cy="566977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29</xdr:row>
          <xdr:rowOff>228600</xdr:rowOff>
        </xdr:from>
        <xdr:to>
          <xdr:col>2</xdr:col>
          <xdr:colOff>285750</xdr:colOff>
          <xdr:row>31</xdr:row>
          <xdr:rowOff>66675</xdr:rowOff>
        </xdr:to>
        <xdr:sp macro="" textlink="">
          <xdr:nvSpPr>
            <xdr:cNvPr id="13380" name="Check Box 68" hidden="1">
              <a:extLst>
                <a:ext uri="{63B3BB69-23CF-44E3-9099-C40C66FF867C}">
                  <a14:compatExt spid="_x0000_s13380"/>
                </a:ext>
                <a:ext uri="{FF2B5EF4-FFF2-40B4-BE49-F238E27FC236}">
                  <a16:creationId xmlns:a16="http://schemas.microsoft.com/office/drawing/2014/main" id="{00000000-0008-0000-0100-00004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31</xdr:row>
          <xdr:rowOff>209550</xdr:rowOff>
        </xdr:from>
        <xdr:to>
          <xdr:col>2</xdr:col>
          <xdr:colOff>285750</xdr:colOff>
          <xdr:row>33</xdr:row>
          <xdr:rowOff>66675</xdr:rowOff>
        </xdr:to>
        <xdr:sp macro="" textlink="">
          <xdr:nvSpPr>
            <xdr:cNvPr id="13381" name="Check Box 69" hidden="1">
              <a:extLst>
                <a:ext uri="{63B3BB69-23CF-44E3-9099-C40C66FF867C}">
                  <a14:compatExt spid="_x0000_s13381"/>
                </a:ext>
                <a:ext uri="{FF2B5EF4-FFF2-40B4-BE49-F238E27FC236}">
                  <a16:creationId xmlns:a16="http://schemas.microsoft.com/office/drawing/2014/main" id="{00000000-0008-0000-0100-00004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28</xdr:row>
          <xdr:rowOff>476250</xdr:rowOff>
        </xdr:from>
        <xdr:to>
          <xdr:col>2</xdr:col>
          <xdr:colOff>285750</xdr:colOff>
          <xdr:row>30</xdr:row>
          <xdr:rowOff>85725</xdr:rowOff>
        </xdr:to>
        <xdr:sp macro="" textlink="">
          <xdr:nvSpPr>
            <xdr:cNvPr id="13382" name="Check Box 70" hidden="1">
              <a:extLst>
                <a:ext uri="{63B3BB69-23CF-44E3-9099-C40C66FF867C}">
                  <a14:compatExt spid="_x0000_s13382"/>
                </a:ext>
                <a:ext uri="{FF2B5EF4-FFF2-40B4-BE49-F238E27FC236}">
                  <a16:creationId xmlns:a16="http://schemas.microsoft.com/office/drawing/2014/main" id="{00000000-0008-0000-0100-00004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30</xdr:row>
          <xdr:rowOff>228600</xdr:rowOff>
        </xdr:from>
        <xdr:to>
          <xdr:col>2</xdr:col>
          <xdr:colOff>285750</xdr:colOff>
          <xdr:row>32</xdr:row>
          <xdr:rowOff>66675</xdr:rowOff>
        </xdr:to>
        <xdr:sp macro="" textlink="">
          <xdr:nvSpPr>
            <xdr:cNvPr id="13383" name="Check Box 71" hidden="1">
              <a:extLst>
                <a:ext uri="{63B3BB69-23CF-44E3-9099-C40C66FF867C}">
                  <a14:compatExt spid="_x0000_s13383"/>
                </a:ext>
                <a:ext uri="{FF2B5EF4-FFF2-40B4-BE49-F238E27FC236}">
                  <a16:creationId xmlns:a16="http://schemas.microsoft.com/office/drawing/2014/main" id="{00000000-0008-0000-0100-00004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32</xdr:row>
          <xdr:rowOff>228600</xdr:rowOff>
        </xdr:from>
        <xdr:to>
          <xdr:col>2</xdr:col>
          <xdr:colOff>285750</xdr:colOff>
          <xdr:row>34</xdr:row>
          <xdr:rowOff>66675</xdr:rowOff>
        </xdr:to>
        <xdr:sp macro="" textlink="">
          <xdr:nvSpPr>
            <xdr:cNvPr id="13384" name="Check Box 72" hidden="1">
              <a:extLst>
                <a:ext uri="{63B3BB69-23CF-44E3-9099-C40C66FF867C}">
                  <a14:compatExt spid="_x0000_s13384"/>
                </a:ext>
                <a:ext uri="{FF2B5EF4-FFF2-40B4-BE49-F238E27FC236}">
                  <a16:creationId xmlns:a16="http://schemas.microsoft.com/office/drawing/2014/main" id="{00000000-0008-0000-0100-00004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34</xdr:row>
          <xdr:rowOff>0</xdr:rowOff>
        </xdr:from>
        <xdr:to>
          <xdr:col>2</xdr:col>
          <xdr:colOff>285750</xdr:colOff>
          <xdr:row>35</xdr:row>
          <xdr:rowOff>85725</xdr:rowOff>
        </xdr:to>
        <xdr:sp macro="" textlink="">
          <xdr:nvSpPr>
            <xdr:cNvPr id="13385" name="Check Box 73" hidden="1">
              <a:extLst>
                <a:ext uri="{63B3BB69-23CF-44E3-9099-C40C66FF867C}">
                  <a14:compatExt spid="_x0000_s13385"/>
                </a:ext>
                <a:ext uri="{FF2B5EF4-FFF2-40B4-BE49-F238E27FC236}">
                  <a16:creationId xmlns:a16="http://schemas.microsoft.com/office/drawing/2014/main" id="{00000000-0008-0000-0100-000049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5943600</xdr:colOff>
      <xdr:row>50</xdr:row>
      <xdr:rowOff>144780</xdr:rowOff>
    </xdr:from>
    <xdr:to>
      <xdr:col>3</xdr:col>
      <xdr:colOff>60960</xdr:colOff>
      <xdr:row>53</xdr:row>
      <xdr:rowOff>45720</xdr:rowOff>
    </xdr:to>
    <xdr:sp macro="" textlink="">
      <xdr:nvSpPr>
        <xdr:cNvPr id="25" name="TextBox 2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6271260" y="14455140"/>
          <a:ext cx="1455420" cy="449580"/>
        </a:xfrm>
        <a:prstGeom prst="rect">
          <a:avLst/>
        </a:prstGeom>
        <a:solidFill>
          <a:schemeClr val="accent6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800"/>
            <a:t>Next Page &gt;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5</xdr:row>
          <xdr:rowOff>228600</xdr:rowOff>
        </xdr:from>
        <xdr:to>
          <xdr:col>2</xdr:col>
          <xdr:colOff>295275</xdr:colOff>
          <xdr:row>7</xdr:row>
          <xdr:rowOff>66675</xdr:rowOff>
        </xdr:to>
        <xdr:sp macro="" textlink="">
          <xdr:nvSpPr>
            <xdr:cNvPr id="14337" name="Check Box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2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6</xdr:row>
          <xdr:rowOff>228600</xdr:rowOff>
        </xdr:from>
        <xdr:to>
          <xdr:col>2</xdr:col>
          <xdr:colOff>295275</xdr:colOff>
          <xdr:row>8</xdr:row>
          <xdr:rowOff>66675</xdr:rowOff>
        </xdr:to>
        <xdr:sp macro="" textlink="">
          <xdr:nvSpPr>
            <xdr:cNvPr id="14338" name="Check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2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7</xdr:row>
          <xdr:rowOff>228600</xdr:rowOff>
        </xdr:from>
        <xdr:to>
          <xdr:col>2</xdr:col>
          <xdr:colOff>295275</xdr:colOff>
          <xdr:row>9</xdr:row>
          <xdr:rowOff>66675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2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8</xdr:row>
          <xdr:rowOff>228600</xdr:rowOff>
        </xdr:from>
        <xdr:to>
          <xdr:col>2</xdr:col>
          <xdr:colOff>295275</xdr:colOff>
          <xdr:row>10</xdr:row>
          <xdr:rowOff>66675</xdr:rowOff>
        </xdr:to>
        <xdr:sp macro="" textlink="">
          <xdr:nvSpPr>
            <xdr:cNvPr id="14340" name="Check Box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2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9</xdr:row>
          <xdr:rowOff>228600</xdr:rowOff>
        </xdr:from>
        <xdr:to>
          <xdr:col>2</xdr:col>
          <xdr:colOff>295275</xdr:colOff>
          <xdr:row>11</xdr:row>
          <xdr:rowOff>57150</xdr:rowOff>
        </xdr:to>
        <xdr:sp macro="" textlink="">
          <xdr:nvSpPr>
            <xdr:cNvPr id="14341" name="Check Box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2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16</xdr:row>
          <xdr:rowOff>180975</xdr:rowOff>
        </xdr:from>
        <xdr:to>
          <xdr:col>2</xdr:col>
          <xdr:colOff>295275</xdr:colOff>
          <xdr:row>18</xdr:row>
          <xdr:rowOff>47625</xdr:rowOff>
        </xdr:to>
        <xdr:sp macro="" textlink="">
          <xdr:nvSpPr>
            <xdr:cNvPr id="14348" name="Check Box 12" hidden="1">
              <a:extLst>
                <a:ext uri="{63B3BB69-23CF-44E3-9099-C40C66FF867C}">
                  <a14:compatExt spid="_x0000_s14348"/>
                </a:ext>
                <a:ext uri="{FF2B5EF4-FFF2-40B4-BE49-F238E27FC236}">
                  <a16:creationId xmlns:a16="http://schemas.microsoft.com/office/drawing/2014/main" id="{00000000-0008-0000-0200-00000C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171450</xdr:rowOff>
        </xdr:from>
        <xdr:to>
          <xdr:col>2</xdr:col>
          <xdr:colOff>295275</xdr:colOff>
          <xdr:row>19</xdr:row>
          <xdr:rowOff>57150</xdr:rowOff>
        </xdr:to>
        <xdr:sp macro="" textlink="">
          <xdr:nvSpPr>
            <xdr:cNvPr id="14349" name="Check Box 13" hidden="1">
              <a:extLst>
                <a:ext uri="{63B3BB69-23CF-44E3-9099-C40C66FF867C}">
                  <a14:compatExt spid="_x0000_s14349"/>
                </a:ext>
                <a:ext uri="{FF2B5EF4-FFF2-40B4-BE49-F238E27FC236}">
                  <a16:creationId xmlns:a16="http://schemas.microsoft.com/office/drawing/2014/main" id="{00000000-0008-0000-0200-00000D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18</xdr:row>
          <xdr:rowOff>180975</xdr:rowOff>
        </xdr:from>
        <xdr:to>
          <xdr:col>2</xdr:col>
          <xdr:colOff>295275</xdr:colOff>
          <xdr:row>20</xdr:row>
          <xdr:rowOff>57150</xdr:rowOff>
        </xdr:to>
        <xdr:sp macro="" textlink="">
          <xdr:nvSpPr>
            <xdr:cNvPr id="14350" name="Check Box 14" hidden="1">
              <a:extLst>
                <a:ext uri="{63B3BB69-23CF-44E3-9099-C40C66FF867C}">
                  <a14:compatExt spid="_x0000_s14350"/>
                </a:ext>
                <a:ext uri="{FF2B5EF4-FFF2-40B4-BE49-F238E27FC236}">
                  <a16:creationId xmlns:a16="http://schemas.microsoft.com/office/drawing/2014/main" id="{00000000-0008-0000-0200-00000E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19</xdr:row>
          <xdr:rowOff>219075</xdr:rowOff>
        </xdr:from>
        <xdr:to>
          <xdr:col>2</xdr:col>
          <xdr:colOff>295275</xdr:colOff>
          <xdr:row>21</xdr:row>
          <xdr:rowOff>66675</xdr:rowOff>
        </xdr:to>
        <xdr:sp macro="" textlink="">
          <xdr:nvSpPr>
            <xdr:cNvPr id="14351" name="Check Box 15" hidden="1">
              <a:extLst>
                <a:ext uri="{63B3BB69-23CF-44E3-9099-C40C66FF867C}">
                  <a14:compatExt spid="_x0000_s14351"/>
                </a:ext>
                <a:ext uri="{FF2B5EF4-FFF2-40B4-BE49-F238E27FC236}">
                  <a16:creationId xmlns:a16="http://schemas.microsoft.com/office/drawing/2014/main" id="{00000000-0008-0000-0200-00000F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221846</xdr:colOff>
      <xdr:row>1</xdr:row>
      <xdr:rowOff>148070</xdr:rowOff>
    </xdr:from>
    <xdr:to>
      <xdr:col>1</xdr:col>
      <xdr:colOff>2400690</xdr:colOff>
      <xdr:row>1</xdr:row>
      <xdr:rowOff>849978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4831" y="148070"/>
          <a:ext cx="2178844" cy="698733"/>
        </a:xfrm>
        <a:prstGeom prst="rect">
          <a:avLst/>
        </a:prstGeom>
      </xdr:spPr>
    </xdr:pic>
    <xdr:clientData/>
  </xdr:twoCellAnchor>
  <xdr:twoCellAnchor>
    <xdr:from>
      <xdr:col>2</xdr:col>
      <xdr:colOff>76200</xdr:colOff>
      <xdr:row>23</xdr:row>
      <xdr:rowOff>127000</xdr:rowOff>
    </xdr:from>
    <xdr:to>
      <xdr:col>2</xdr:col>
      <xdr:colOff>1531620</xdr:colOff>
      <xdr:row>25</xdr:row>
      <xdr:rowOff>119380</xdr:rowOff>
    </xdr:to>
    <xdr:sp macro="" textlink="">
      <xdr:nvSpPr>
        <xdr:cNvPr id="12" name="TextBox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5985933" y="6637867"/>
          <a:ext cx="1455420" cy="449580"/>
        </a:xfrm>
        <a:prstGeom prst="rect">
          <a:avLst/>
        </a:prstGeom>
        <a:solidFill>
          <a:schemeClr val="accent6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800"/>
            <a:t>Next Page &gt;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49610</xdr:colOff>
      <xdr:row>1</xdr:row>
      <xdr:rowOff>82582</xdr:rowOff>
    </xdr:from>
    <xdr:to>
      <xdr:col>1</xdr:col>
      <xdr:colOff>2066925</xdr:colOff>
      <xdr:row>1</xdr:row>
      <xdr:rowOff>731671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7266" y="271098"/>
          <a:ext cx="2014140" cy="645914"/>
        </a:xfrm>
        <a:prstGeom prst="rect">
          <a:avLst/>
        </a:prstGeom>
      </xdr:spPr>
    </xdr:pic>
    <xdr:clientData/>
  </xdr:twoCellAnchor>
  <xdr:twoCellAnchor>
    <xdr:from>
      <xdr:col>9</xdr:col>
      <xdr:colOff>93132</xdr:colOff>
      <xdr:row>6</xdr:row>
      <xdr:rowOff>209550</xdr:rowOff>
    </xdr:from>
    <xdr:to>
      <xdr:col>14</xdr:col>
      <xdr:colOff>228600</xdr:colOff>
      <xdr:row>11</xdr:row>
      <xdr:rowOff>75141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11037357" y="2266950"/>
          <a:ext cx="3183468" cy="1151466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400" b="1">
              <a:solidFill>
                <a:sysClr val="windowText" lastClr="000000"/>
              </a:solidFill>
            </a:rPr>
            <a:t>All Done! Please</a:t>
          </a:r>
          <a:r>
            <a:rPr lang="en-US" sz="1400" b="1" baseline="0">
              <a:solidFill>
                <a:sysClr val="windowText" lastClr="000000"/>
              </a:solidFill>
            </a:rPr>
            <a:t> s</a:t>
          </a:r>
          <a:r>
            <a:rPr lang="en-US" sz="1400" b="1">
              <a:solidFill>
                <a:sysClr val="windowText" lastClr="000000"/>
              </a:solidFill>
            </a:rPr>
            <a:t>ave</a:t>
          </a:r>
          <a:r>
            <a:rPr lang="en-US" sz="1400" b="1" baseline="0">
              <a:solidFill>
                <a:sysClr val="windowText" lastClr="000000"/>
              </a:solidFill>
            </a:rPr>
            <a:t> your work </a:t>
          </a:r>
          <a:r>
            <a:rPr lang="en-US" sz="1400" baseline="0">
              <a:solidFill>
                <a:sysClr val="windowText" lastClr="000000"/>
              </a:solidFill>
            </a:rPr>
            <a:t>and click the button below to submit the file to Club Benchmarking for processing.</a:t>
          </a:r>
        </a:p>
      </xdr:txBody>
    </xdr:sp>
    <xdr:clientData/>
  </xdr:twoCellAnchor>
  <xdr:twoCellAnchor>
    <xdr:from>
      <xdr:col>10</xdr:col>
      <xdr:colOff>194734</xdr:colOff>
      <xdr:row>12</xdr:row>
      <xdr:rowOff>44451</xdr:rowOff>
    </xdr:from>
    <xdr:to>
      <xdr:col>12</xdr:col>
      <xdr:colOff>581025</xdr:colOff>
      <xdr:row>14</xdr:row>
      <xdr:rowOff>142875</xdr:rowOff>
    </xdr:to>
    <xdr:sp macro="" textlink="">
      <xdr:nvSpPr>
        <xdr:cNvPr id="3" name="TextBox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1748559" y="3644901"/>
          <a:ext cx="1605491" cy="593724"/>
        </a:xfrm>
        <a:prstGeom prst="rect">
          <a:avLst/>
        </a:prstGeom>
        <a:solidFill>
          <a:schemeClr val="accent6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  <a:scene3d>
          <a:camera prst="orthographicFront"/>
          <a:lightRig rig="threePt" dir="t"/>
        </a:scene3d>
        <a:sp3d>
          <a:bevelT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/>
            <a:t>Submit &gt;</a:t>
          </a:r>
        </a:p>
        <a:p>
          <a:endParaRPr lang="en-US" sz="14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" Type="http://schemas.openxmlformats.org/officeDocument/2006/relationships/ctrlProp" Target="../ctrlProps/ctrlProp1.xml"/><Relationship Id="rId21" Type="http://schemas.openxmlformats.org/officeDocument/2006/relationships/ctrlProp" Target="../ctrlProps/ctrlProp19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4.xml"/><Relationship Id="rId20" Type="http://schemas.openxmlformats.org/officeDocument/2006/relationships/ctrlProp" Target="../ctrlProps/ctrlProp18.x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10" Type="http://schemas.openxmlformats.org/officeDocument/2006/relationships/ctrlProp" Target="../ctrlProps/ctrlProp8.xml"/><Relationship Id="rId19" Type="http://schemas.openxmlformats.org/officeDocument/2006/relationships/ctrlProp" Target="../ctrlProps/ctrlProp17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13" Type="http://schemas.openxmlformats.org/officeDocument/2006/relationships/comments" Target="../comments2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26.xml"/><Relationship Id="rId12" Type="http://schemas.openxmlformats.org/officeDocument/2006/relationships/ctrlProp" Target="../ctrlProps/ctrlProp3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5.xml"/><Relationship Id="rId11" Type="http://schemas.openxmlformats.org/officeDocument/2006/relationships/ctrlProp" Target="../ctrlProps/ctrlProp30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L65"/>
  <sheetViews>
    <sheetView showGridLines="0" tabSelected="1" zoomScaleNormal="100" workbookViewId="0"/>
  </sheetViews>
  <sheetFormatPr defaultColWidth="9.28515625" defaultRowHeight="15" x14ac:dyDescent="0.25"/>
  <cols>
    <col min="1" max="1" width="5.42578125" style="3" customWidth="1"/>
    <col min="2" max="2" width="6.28515625" style="3" customWidth="1"/>
    <col min="3" max="3" width="18.85546875" style="3" customWidth="1"/>
    <col min="4" max="4" width="37" style="3" customWidth="1"/>
    <col min="5" max="5" width="21.28515625" style="3" customWidth="1"/>
    <col min="6" max="6" width="7.5703125" style="3" customWidth="1"/>
    <col min="7" max="16384" width="9.28515625" style="3"/>
  </cols>
  <sheetData>
    <row r="2" spans="2:12" ht="68.25" customHeight="1" x14ac:dyDescent="0.25">
      <c r="B2" s="30"/>
      <c r="C2" s="31"/>
      <c r="D2" s="144" t="s">
        <v>206</v>
      </c>
      <c r="E2" s="144"/>
      <c r="F2" s="145"/>
      <c r="G2" s="6"/>
      <c r="H2" s="6"/>
      <c r="I2" s="6"/>
      <c r="J2" s="6"/>
    </row>
    <row r="3" spans="2:12" ht="16.5" customHeight="1" x14ac:dyDescent="0.25">
      <c r="B3" s="89"/>
      <c r="C3" s="146" t="s">
        <v>70</v>
      </c>
      <c r="D3" s="147"/>
      <c r="E3" s="147"/>
      <c r="F3" s="90"/>
      <c r="G3" s="5"/>
      <c r="H3" s="5"/>
      <c r="I3" s="5"/>
      <c r="J3" s="5"/>
      <c r="K3" s="5"/>
      <c r="L3" s="5"/>
    </row>
    <row r="4" spans="2:12" ht="18.75" x14ac:dyDescent="0.3">
      <c r="B4" s="148" t="s">
        <v>69</v>
      </c>
      <c r="C4" s="149"/>
      <c r="D4" s="150"/>
      <c r="E4" s="150"/>
      <c r="F4" s="56"/>
    </row>
    <row r="5" spans="2:12" ht="18.75" x14ac:dyDescent="0.3">
      <c r="B5" s="148" t="s">
        <v>138</v>
      </c>
      <c r="C5" s="149"/>
      <c r="D5" s="151"/>
      <c r="E5" s="152"/>
      <c r="F5" s="56"/>
    </row>
    <row r="6" spans="2:12" ht="11.25" customHeight="1" x14ac:dyDescent="0.3">
      <c r="B6" s="7"/>
      <c r="D6" s="8"/>
      <c r="E6" s="9"/>
      <c r="F6" s="56"/>
    </row>
    <row r="7" spans="2:12" ht="21.4" customHeight="1" x14ac:dyDescent="0.3">
      <c r="B7" s="141" t="s">
        <v>139</v>
      </c>
      <c r="C7" s="142"/>
      <c r="D7" s="143"/>
      <c r="E7" s="62" t="s">
        <v>0</v>
      </c>
      <c r="F7" s="56"/>
    </row>
    <row r="8" spans="2:12" ht="21.4" customHeight="1" x14ac:dyDescent="0.3">
      <c r="B8" s="141" t="s">
        <v>94</v>
      </c>
      <c r="C8" s="142"/>
      <c r="D8" s="143"/>
      <c r="E8" s="62" t="s">
        <v>0</v>
      </c>
      <c r="F8" s="56"/>
    </row>
    <row r="9" spans="2:12" ht="21.4" customHeight="1" x14ac:dyDescent="0.3">
      <c r="B9" s="141" t="s">
        <v>95</v>
      </c>
      <c r="C9" s="142"/>
      <c r="D9" s="143"/>
      <c r="E9" s="62" t="s">
        <v>0</v>
      </c>
      <c r="F9" s="56"/>
    </row>
    <row r="10" spans="2:12" ht="21.6" customHeight="1" x14ac:dyDescent="0.3">
      <c r="B10" s="104"/>
      <c r="C10" s="88"/>
      <c r="D10" s="88" t="s">
        <v>177</v>
      </c>
      <c r="E10" s="62" t="s">
        <v>188</v>
      </c>
      <c r="F10" s="56"/>
    </row>
    <row r="11" spans="2:12" ht="18.75" x14ac:dyDescent="0.3">
      <c r="B11" s="10"/>
      <c r="C11" s="11"/>
      <c r="D11" s="12"/>
      <c r="E11" s="11"/>
      <c r="F11" s="13"/>
    </row>
    <row r="12" spans="2:12" ht="18.75" x14ac:dyDescent="0.3">
      <c r="D12" s="4"/>
    </row>
    <row r="13" spans="2:12" ht="18.75" x14ac:dyDescent="0.3">
      <c r="D13" s="4"/>
    </row>
    <row r="14" spans="2:12" ht="18.75" x14ac:dyDescent="0.3">
      <c r="D14" s="4"/>
    </row>
    <row r="15" spans="2:12" ht="18.75" x14ac:dyDescent="0.3">
      <c r="D15" s="4"/>
    </row>
    <row r="16" spans="2:12" ht="18.75" x14ac:dyDescent="0.3">
      <c r="D16" s="4"/>
    </row>
    <row r="17" spans="4:4" ht="18.75" x14ac:dyDescent="0.3">
      <c r="D17" s="4"/>
    </row>
    <row r="18" spans="4:4" ht="18.75" x14ac:dyDescent="0.3">
      <c r="D18" s="4"/>
    </row>
    <row r="19" spans="4:4" ht="18.75" x14ac:dyDescent="0.3">
      <c r="D19" s="4"/>
    </row>
    <row r="20" spans="4:4" ht="18.75" x14ac:dyDescent="0.3">
      <c r="D20" s="4"/>
    </row>
    <row r="21" spans="4:4" ht="18.75" x14ac:dyDescent="0.3">
      <c r="D21" s="4"/>
    </row>
    <row r="22" spans="4:4" ht="18.75" x14ac:dyDescent="0.3">
      <c r="D22" s="4"/>
    </row>
    <row r="23" spans="4:4" ht="18.75" x14ac:dyDescent="0.3">
      <c r="D23" s="4"/>
    </row>
    <row r="24" spans="4:4" ht="18.75" x14ac:dyDescent="0.3">
      <c r="D24" s="4"/>
    </row>
    <row r="25" spans="4:4" ht="18.75" x14ac:dyDescent="0.3">
      <c r="D25" s="4"/>
    </row>
    <row r="26" spans="4:4" ht="18.75" x14ac:dyDescent="0.3">
      <c r="D26" s="4"/>
    </row>
    <row r="27" spans="4:4" ht="18.75" x14ac:dyDescent="0.3">
      <c r="D27" s="4"/>
    </row>
    <row r="28" spans="4:4" ht="18.75" x14ac:dyDescent="0.3">
      <c r="D28" s="4"/>
    </row>
    <row r="29" spans="4:4" ht="18.75" x14ac:dyDescent="0.3">
      <c r="D29" s="4"/>
    </row>
    <row r="30" spans="4:4" ht="18.75" x14ac:dyDescent="0.3">
      <c r="D30" s="4"/>
    </row>
    <row r="31" spans="4:4" ht="18.75" x14ac:dyDescent="0.3">
      <c r="D31" s="4"/>
    </row>
    <row r="32" spans="4:4" ht="18.75" x14ac:dyDescent="0.3">
      <c r="D32" s="4"/>
    </row>
    <row r="33" spans="4:4" ht="18.75" x14ac:dyDescent="0.3">
      <c r="D33" s="4"/>
    </row>
    <row r="34" spans="4:4" ht="18.75" x14ac:dyDescent="0.3">
      <c r="D34" s="4"/>
    </row>
    <row r="35" spans="4:4" ht="18.75" x14ac:dyDescent="0.3">
      <c r="D35" s="4"/>
    </row>
    <row r="36" spans="4:4" ht="18.75" x14ac:dyDescent="0.3">
      <c r="D36" s="4"/>
    </row>
    <row r="37" spans="4:4" ht="18.75" x14ac:dyDescent="0.3">
      <c r="D37" s="4"/>
    </row>
    <row r="38" spans="4:4" ht="18.75" x14ac:dyDescent="0.3">
      <c r="D38" s="4"/>
    </row>
    <row r="39" spans="4:4" ht="18.75" x14ac:dyDescent="0.3">
      <c r="D39" s="4"/>
    </row>
    <row r="40" spans="4:4" ht="18.75" x14ac:dyDescent="0.3">
      <c r="D40" s="4"/>
    </row>
    <row r="41" spans="4:4" ht="18.75" x14ac:dyDescent="0.3">
      <c r="D41" s="4"/>
    </row>
    <row r="42" spans="4:4" ht="18.75" x14ac:dyDescent="0.3">
      <c r="D42" s="4"/>
    </row>
    <row r="43" spans="4:4" ht="18.75" x14ac:dyDescent="0.3">
      <c r="D43" s="4"/>
    </row>
    <row r="44" spans="4:4" ht="18.75" x14ac:dyDescent="0.3">
      <c r="D44" s="4"/>
    </row>
    <row r="45" spans="4:4" ht="18.75" x14ac:dyDescent="0.3">
      <c r="D45" s="4"/>
    </row>
    <row r="46" spans="4:4" ht="18.75" x14ac:dyDescent="0.3">
      <c r="D46" s="4"/>
    </row>
    <row r="47" spans="4:4" ht="18.75" x14ac:dyDescent="0.3">
      <c r="D47" s="4"/>
    </row>
    <row r="48" spans="4:4" ht="18.75" x14ac:dyDescent="0.3">
      <c r="D48" s="4"/>
    </row>
    <row r="49" spans="4:4" ht="18.75" x14ac:dyDescent="0.3">
      <c r="D49" s="4"/>
    </row>
    <row r="50" spans="4:4" ht="18.75" x14ac:dyDescent="0.3">
      <c r="D50" s="4"/>
    </row>
    <row r="51" spans="4:4" ht="18.75" x14ac:dyDescent="0.3">
      <c r="D51" s="4"/>
    </row>
    <row r="52" spans="4:4" ht="18.75" x14ac:dyDescent="0.3">
      <c r="D52" s="4"/>
    </row>
    <row r="53" spans="4:4" ht="18.75" x14ac:dyDescent="0.3">
      <c r="D53" s="4"/>
    </row>
    <row r="54" spans="4:4" ht="18.75" x14ac:dyDescent="0.3">
      <c r="D54" s="4"/>
    </row>
    <row r="55" spans="4:4" ht="18.75" x14ac:dyDescent="0.3">
      <c r="D55" s="4"/>
    </row>
    <row r="56" spans="4:4" ht="18.75" x14ac:dyDescent="0.3">
      <c r="D56" s="4"/>
    </row>
    <row r="57" spans="4:4" ht="18.75" x14ac:dyDescent="0.3">
      <c r="D57" s="4"/>
    </row>
    <row r="58" spans="4:4" ht="18.75" x14ac:dyDescent="0.3">
      <c r="D58" s="4"/>
    </row>
    <row r="59" spans="4:4" ht="18.75" x14ac:dyDescent="0.3">
      <c r="D59" s="4"/>
    </row>
    <row r="60" spans="4:4" ht="18.75" x14ac:dyDescent="0.3">
      <c r="D60" s="4"/>
    </row>
    <row r="61" spans="4:4" ht="18.75" x14ac:dyDescent="0.3">
      <c r="D61" s="4"/>
    </row>
    <row r="62" spans="4:4" ht="18.75" x14ac:dyDescent="0.3">
      <c r="D62" s="4"/>
    </row>
    <row r="63" spans="4:4" ht="18.75" x14ac:dyDescent="0.3">
      <c r="D63" s="4"/>
    </row>
    <row r="64" spans="4:4" ht="18.75" x14ac:dyDescent="0.3">
      <c r="D64" s="4"/>
    </row>
    <row r="65" spans="4:4" ht="18.75" x14ac:dyDescent="0.3">
      <c r="D65" s="4"/>
    </row>
  </sheetData>
  <mergeCells count="9">
    <mergeCell ref="B9:D9"/>
    <mergeCell ref="B8:D8"/>
    <mergeCell ref="B7:D7"/>
    <mergeCell ref="D2:F2"/>
    <mergeCell ref="C3:E3"/>
    <mergeCell ref="B4:C4"/>
    <mergeCell ref="B5:C5"/>
    <mergeCell ref="D4:E4"/>
    <mergeCell ref="D5:E5"/>
  </mergeCells>
  <pageMargins left="0.7" right="0.7" top="0.75" bottom="0.75" header="0.3" footer="0.3"/>
  <pageSetup orientation="portrait" horizontalDpi="4294967293" verticalDpi="4294967293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1E5F07F-45C7-4CCB-A878-D67BB0264925}">
          <x14:formula1>
            <xm:f>'CB USE ONLY'!$B$2:$B$6</xm:f>
          </x14:formula1>
          <xm:sqref>E7</xm:sqref>
        </x14:dataValidation>
        <x14:dataValidation type="list" allowBlank="1" showInputMessage="1" showErrorMessage="1" xr:uid="{D08D20E7-154D-4611-9DA1-3FFBBDAC28C7}">
          <x14:formula1>
            <xm:f>'CB USE ONLY'!$D$2:$D$16</xm:f>
          </x14:formula1>
          <xm:sqref>E8</xm:sqref>
        </x14:dataValidation>
        <x14:dataValidation type="list" allowBlank="1" showInputMessage="1" showErrorMessage="1" xr:uid="{2A04454B-1F3B-4317-A703-A4A5093043C2}">
          <x14:formula1>
            <xm:f>'CB USE ONLY'!$F$2:$F$15</xm:f>
          </x14:formula1>
          <xm:sqref>E9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/>
  <dimension ref="B2:E49"/>
  <sheetViews>
    <sheetView showGridLines="0" zoomScaleNormal="100" workbookViewId="0">
      <selection activeCell="H7" sqref="H7"/>
    </sheetView>
  </sheetViews>
  <sheetFormatPr defaultRowHeight="15" x14ac:dyDescent="0.25"/>
  <cols>
    <col min="1" max="1" width="4.7109375" customWidth="1"/>
    <col min="2" max="2" width="77.28515625" customWidth="1"/>
    <col min="3" max="3" width="19.7109375" customWidth="1"/>
  </cols>
  <sheetData>
    <row r="2" spans="2:4" ht="60.75" customHeight="1" x14ac:dyDescent="0.25">
      <c r="B2" s="153" t="s">
        <v>63</v>
      </c>
      <c r="C2" s="154"/>
    </row>
    <row r="3" spans="2:4" ht="21" x14ac:dyDescent="0.35">
      <c r="B3" s="26" t="s">
        <v>3</v>
      </c>
      <c r="C3" s="25"/>
    </row>
    <row r="4" spans="2:4" ht="18.75" x14ac:dyDescent="0.25">
      <c r="B4" s="105" t="s">
        <v>47</v>
      </c>
      <c r="C4" s="95" t="s">
        <v>0</v>
      </c>
    </row>
    <row r="5" spans="2:4" ht="18.75" x14ac:dyDescent="0.25">
      <c r="B5" s="105" t="s">
        <v>1</v>
      </c>
      <c r="C5" s="96" t="s">
        <v>0</v>
      </c>
    </row>
    <row r="6" spans="2:4" ht="31.5" x14ac:dyDescent="0.25">
      <c r="B6" s="106" t="s">
        <v>64</v>
      </c>
      <c r="C6" s="97" t="s">
        <v>0</v>
      </c>
    </row>
    <row r="7" spans="2:4" ht="18.75" x14ac:dyDescent="0.25">
      <c r="B7" s="105" t="s">
        <v>5</v>
      </c>
      <c r="C7" s="96" t="s">
        <v>0</v>
      </c>
    </row>
    <row r="8" spans="2:4" ht="18.75" x14ac:dyDescent="0.25">
      <c r="B8" s="105" t="s">
        <v>4</v>
      </c>
      <c r="C8" s="96" t="s">
        <v>0</v>
      </c>
    </row>
    <row r="9" spans="2:4" ht="18.75" x14ac:dyDescent="0.25">
      <c r="B9" s="105" t="s">
        <v>44</v>
      </c>
      <c r="C9" s="98" t="s">
        <v>0</v>
      </c>
    </row>
    <row r="10" spans="2:4" ht="21" x14ac:dyDescent="0.35">
      <c r="B10" s="26" t="s">
        <v>2</v>
      </c>
      <c r="C10" s="99"/>
    </row>
    <row r="11" spans="2:4" ht="18.75" x14ac:dyDescent="0.25">
      <c r="B11" s="105" t="s">
        <v>6</v>
      </c>
      <c r="C11" s="100" t="s">
        <v>0</v>
      </c>
    </row>
    <row r="12" spans="2:4" ht="21.75" thickBot="1" x14ac:dyDescent="0.4">
      <c r="B12" s="27" t="s">
        <v>48</v>
      </c>
      <c r="C12" s="28"/>
      <c r="D12" s="1"/>
    </row>
    <row r="13" spans="2:4" ht="32.25" thickTop="1" x14ac:dyDescent="0.3">
      <c r="B13" s="108" t="s">
        <v>182</v>
      </c>
      <c r="C13" s="20"/>
      <c r="D13" s="1"/>
    </row>
    <row r="14" spans="2:4" ht="18.75" x14ac:dyDescent="0.3">
      <c r="B14" s="107" t="s">
        <v>49</v>
      </c>
      <c r="C14" s="17"/>
      <c r="D14" s="1"/>
    </row>
    <row r="15" spans="2:4" ht="18.75" x14ac:dyDescent="0.3">
      <c r="B15" s="107" t="s">
        <v>50</v>
      </c>
      <c r="C15" s="24"/>
      <c r="D15" s="1"/>
    </row>
    <row r="16" spans="2:4" ht="18.75" x14ac:dyDescent="0.3">
      <c r="B16" s="107" t="s">
        <v>51</v>
      </c>
      <c r="C16" s="24"/>
    </row>
    <row r="17" spans="2:5" ht="16.5" thickBot="1" x14ac:dyDescent="0.3">
      <c r="B17" s="105" t="s">
        <v>178</v>
      </c>
      <c r="C17" s="19"/>
    </row>
    <row r="18" spans="2:5" ht="33" thickTop="1" x14ac:dyDescent="0.3">
      <c r="B18" s="108" t="s">
        <v>65</v>
      </c>
      <c r="C18" s="20"/>
      <c r="D18" s="1"/>
      <c r="E18" s="1"/>
    </row>
    <row r="19" spans="2:5" ht="18.75" x14ac:dyDescent="0.3">
      <c r="B19" s="107" t="s">
        <v>52</v>
      </c>
      <c r="C19" s="101" t="s">
        <v>0</v>
      </c>
    </row>
    <row r="20" spans="2:5" ht="18.75" x14ac:dyDescent="0.3">
      <c r="B20" s="107" t="s">
        <v>53</v>
      </c>
      <c r="C20" s="101" t="s">
        <v>0</v>
      </c>
    </row>
    <row r="21" spans="2:5" ht="19.5" thickBot="1" x14ac:dyDescent="0.35">
      <c r="B21" s="107" t="s">
        <v>54</v>
      </c>
      <c r="C21" s="101" t="s">
        <v>0</v>
      </c>
    </row>
    <row r="22" spans="2:5" ht="32.25" thickTop="1" x14ac:dyDescent="0.3">
      <c r="B22" s="108" t="s">
        <v>184</v>
      </c>
      <c r="C22" s="20"/>
    </row>
    <row r="23" spans="2:5" ht="15.75" x14ac:dyDescent="0.25">
      <c r="B23" s="107" t="s">
        <v>7</v>
      </c>
      <c r="C23" s="18"/>
    </row>
    <row r="24" spans="2:5" ht="15.75" x14ac:dyDescent="0.25">
      <c r="B24" s="107" t="s">
        <v>8</v>
      </c>
      <c r="C24" s="18"/>
    </row>
    <row r="25" spans="2:5" ht="15.75" x14ac:dyDescent="0.25">
      <c r="B25" s="107" t="s">
        <v>66</v>
      </c>
      <c r="C25" s="18"/>
    </row>
    <row r="26" spans="2:5" ht="15.75" x14ac:dyDescent="0.25">
      <c r="B26" s="107" t="s">
        <v>67</v>
      </c>
      <c r="C26" s="18"/>
    </row>
    <row r="27" spans="2:5" ht="15.75" x14ac:dyDescent="0.25">
      <c r="B27" s="107" t="s">
        <v>9</v>
      </c>
      <c r="C27" s="18"/>
    </row>
    <row r="28" spans="2:5" ht="16.5" thickBot="1" x14ac:dyDescent="0.3">
      <c r="B28" s="109" t="s">
        <v>10</v>
      </c>
      <c r="C28" s="18"/>
    </row>
    <row r="29" spans="2:5" ht="32.25" thickTop="1" x14ac:dyDescent="0.3">
      <c r="B29" s="110" t="s">
        <v>183</v>
      </c>
      <c r="C29" s="20"/>
    </row>
    <row r="30" spans="2:5" ht="15.75" x14ac:dyDescent="0.25">
      <c r="B30" s="107" t="s">
        <v>7</v>
      </c>
      <c r="C30" s="18"/>
    </row>
    <row r="31" spans="2:5" ht="15.75" x14ac:dyDescent="0.25">
      <c r="B31" s="107" t="s">
        <v>8</v>
      </c>
      <c r="C31" s="18"/>
    </row>
    <row r="32" spans="2:5" ht="15.75" x14ac:dyDescent="0.25">
      <c r="B32" s="107" t="s">
        <v>66</v>
      </c>
      <c r="C32" s="18"/>
    </row>
    <row r="33" spans="2:3" ht="15.75" x14ac:dyDescent="0.25">
      <c r="B33" s="107" t="s">
        <v>67</v>
      </c>
      <c r="C33" s="18"/>
    </row>
    <row r="34" spans="2:3" ht="15.75" x14ac:dyDescent="0.25">
      <c r="B34" s="107" t="s">
        <v>9</v>
      </c>
      <c r="C34" s="18"/>
    </row>
    <row r="35" spans="2:3" ht="15.75" x14ac:dyDescent="0.25">
      <c r="B35" s="109" t="s">
        <v>10</v>
      </c>
      <c r="C35" s="18"/>
    </row>
    <row r="36" spans="2:3" ht="15.75" thickBot="1" x14ac:dyDescent="0.3">
      <c r="B36" s="16"/>
      <c r="C36" s="21"/>
    </row>
    <row r="37" spans="2:3" ht="20.25" thickTop="1" thickBot="1" x14ac:dyDescent="0.35">
      <c r="B37" s="22" t="s">
        <v>11</v>
      </c>
      <c r="C37" s="20"/>
    </row>
    <row r="38" spans="2:3" ht="16.5" thickTop="1" x14ac:dyDescent="0.25">
      <c r="B38" s="111" t="s">
        <v>68</v>
      </c>
      <c r="C38" s="18"/>
    </row>
    <row r="39" spans="2:3" ht="15.75" x14ac:dyDescent="0.25">
      <c r="B39" s="112" t="s">
        <v>12</v>
      </c>
      <c r="C39" s="18"/>
    </row>
    <row r="40" spans="2:3" ht="15.75" x14ac:dyDescent="0.25">
      <c r="B40" s="112" t="s">
        <v>13</v>
      </c>
      <c r="C40" s="18"/>
    </row>
    <row r="41" spans="2:3" ht="18.75" x14ac:dyDescent="0.3">
      <c r="B41" s="112" t="s">
        <v>55</v>
      </c>
      <c r="C41" s="29"/>
    </row>
    <row r="42" spans="2:3" ht="18.75" x14ac:dyDescent="0.3">
      <c r="B42" s="112" t="s">
        <v>56</v>
      </c>
      <c r="C42" s="29"/>
    </row>
    <row r="43" spans="2:3" ht="19.5" thickBot="1" x14ac:dyDescent="0.35">
      <c r="B43" s="112" t="s">
        <v>57</v>
      </c>
      <c r="C43" s="29"/>
    </row>
    <row r="44" spans="2:3" ht="32.25" thickTop="1" x14ac:dyDescent="0.3">
      <c r="B44" s="114" t="s">
        <v>185</v>
      </c>
      <c r="C44" s="20"/>
    </row>
    <row r="45" spans="2:3" ht="15.75" x14ac:dyDescent="0.25">
      <c r="B45" s="112" t="s">
        <v>58</v>
      </c>
      <c r="C45" s="18"/>
    </row>
    <row r="46" spans="2:3" ht="15.75" x14ac:dyDescent="0.25">
      <c r="B46" s="112" t="s">
        <v>59</v>
      </c>
      <c r="C46" s="18"/>
    </row>
    <row r="47" spans="2:3" ht="15.75" x14ac:dyDescent="0.25">
      <c r="B47" s="112" t="s">
        <v>60</v>
      </c>
      <c r="C47" s="18"/>
    </row>
    <row r="48" spans="2:3" ht="15.75" x14ac:dyDescent="0.25">
      <c r="B48" s="112" t="s">
        <v>61</v>
      </c>
      <c r="C48" s="18"/>
    </row>
    <row r="49" spans="2:3" ht="18.75" x14ac:dyDescent="0.3">
      <c r="B49" s="113" t="s">
        <v>62</v>
      </c>
      <c r="C49" s="29"/>
    </row>
  </sheetData>
  <mergeCells count="1">
    <mergeCell ref="B2:C2"/>
  </mergeCells>
  <dataValidations count="5">
    <dataValidation type="list" errorStyle="warning" allowBlank="1" showInputMessage="1" errorTitle="Education Error" error="Select from List" sqref="C8" xr:uid="{00000000-0002-0000-0200-000000000000}">
      <formula1>"Immediate,1 to 4 Years,Over 4 Years"</formula1>
    </dataValidation>
    <dataValidation type="list" errorStyle="warning" allowBlank="1" showInputMessage="1" errorTitle="Education Error" error="Select from List" sqref="C6" xr:uid="{00000000-0002-0000-0200-000001000000}">
      <formula1>"No Match,1%,2%,3%,4%,5%,Over 5%"</formula1>
    </dataValidation>
    <dataValidation type="list" errorStyle="warning" allowBlank="1" showInputMessage="1" errorTitle="Education Error" error="Select from List" sqref="C5" xr:uid="{00000000-0002-0000-0200-000002000000}">
      <formula1>"0-3 Months,3-6 Months,6-12 Months,Over 12 Months"</formula1>
    </dataValidation>
    <dataValidation type="list" errorStyle="warning" allowBlank="1" showInputMessage="1" errorTitle="Education Error" error="Select from List" sqref="C11 C7 C9 C4" xr:uid="{00000000-0002-0000-0200-000003000000}">
      <formula1>"Yes,No"</formula1>
    </dataValidation>
    <dataValidation type="list" errorStyle="warning" allowBlank="1" showInputMessage="1" errorTitle="Education Error" error="Select from List" sqref="C19:C21" xr:uid="{00000000-0002-0000-0200-000004000000}">
      <formula1>"0-10%,10-20%,20-30%,30-50%,Over 50%"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3" name="Check Box 5">
              <controlPr defaultSize="0" autoFill="0" autoLine="0" autoPict="0">
                <anchor moveWithCells="1">
                  <from>
                    <xdr:col>2</xdr:col>
                    <xdr:colOff>76200</xdr:colOff>
                    <xdr:row>12</xdr:row>
                    <xdr:rowOff>457200</xdr:rowOff>
                  </from>
                  <to>
                    <xdr:col>2</xdr:col>
                    <xdr:colOff>561975</xdr:colOff>
                    <xdr:row>14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Check Box 6">
              <controlPr defaultSize="0" autoFill="0" autoLine="0" autoPict="0">
                <anchor moveWithCells="1">
                  <from>
                    <xdr:col>2</xdr:col>
                    <xdr:colOff>76200</xdr:colOff>
                    <xdr:row>13</xdr:row>
                    <xdr:rowOff>285750</xdr:rowOff>
                  </from>
                  <to>
                    <xdr:col>2</xdr:col>
                    <xdr:colOff>295275</xdr:colOff>
                    <xdr:row>15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5" name="Check Box 7">
              <controlPr defaultSize="0" autoFill="0" autoLine="0" autoPict="0">
                <anchor moveWithCells="1">
                  <from>
                    <xdr:col>2</xdr:col>
                    <xdr:colOff>76200</xdr:colOff>
                    <xdr:row>14</xdr:row>
                    <xdr:rowOff>190500</xdr:rowOff>
                  </from>
                  <to>
                    <xdr:col>2</xdr:col>
                    <xdr:colOff>295275</xdr:colOff>
                    <xdr:row>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6" name="Check Box 8">
              <controlPr defaultSize="0" autoFill="0" autoLine="0" autoPict="0">
                <anchor moveWithCells="1">
                  <from>
                    <xdr:col>2</xdr:col>
                    <xdr:colOff>76200</xdr:colOff>
                    <xdr:row>15</xdr:row>
                    <xdr:rowOff>209550</xdr:rowOff>
                  </from>
                  <to>
                    <xdr:col>2</xdr:col>
                    <xdr:colOff>295275</xdr:colOff>
                    <xdr:row>17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9" r:id="rId7" name="Check Box 17">
              <controlPr defaultSize="0" autoFill="0" autoLine="0" autoPict="0">
                <anchor moveWithCells="1">
                  <from>
                    <xdr:col>2</xdr:col>
                    <xdr:colOff>57150</xdr:colOff>
                    <xdr:row>22</xdr:row>
                    <xdr:rowOff>228600</xdr:rowOff>
                  </from>
                  <to>
                    <xdr:col>2</xdr:col>
                    <xdr:colOff>285750</xdr:colOff>
                    <xdr:row>24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0" r:id="rId8" name="Check Box 18">
              <controlPr defaultSize="0" autoFill="0" autoLine="0" autoPict="0">
                <anchor moveWithCells="1">
                  <from>
                    <xdr:col>2</xdr:col>
                    <xdr:colOff>57150</xdr:colOff>
                    <xdr:row>24</xdr:row>
                    <xdr:rowOff>209550</xdr:rowOff>
                  </from>
                  <to>
                    <xdr:col>2</xdr:col>
                    <xdr:colOff>285750</xdr:colOff>
                    <xdr:row>26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9" r:id="rId9" name="Check Box 47">
              <controlPr defaultSize="0" autoFill="0" autoLine="0" autoPict="0">
                <anchor moveWithCells="1">
                  <from>
                    <xdr:col>2</xdr:col>
                    <xdr:colOff>57150</xdr:colOff>
                    <xdr:row>21</xdr:row>
                    <xdr:rowOff>476250</xdr:rowOff>
                  </from>
                  <to>
                    <xdr:col>2</xdr:col>
                    <xdr:colOff>285750</xdr:colOff>
                    <xdr:row>23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0" r:id="rId10" name="Check Box 48">
              <controlPr defaultSize="0" autoFill="0" autoLine="0" autoPict="0">
                <anchor moveWithCells="1">
                  <from>
                    <xdr:col>2</xdr:col>
                    <xdr:colOff>57150</xdr:colOff>
                    <xdr:row>23</xdr:row>
                    <xdr:rowOff>228600</xdr:rowOff>
                  </from>
                  <to>
                    <xdr:col>2</xdr:col>
                    <xdr:colOff>285750</xdr:colOff>
                    <xdr:row>25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1" r:id="rId11" name="Check Box 49">
              <controlPr defaultSize="0" autoFill="0" autoLine="0" autoPict="0">
                <anchor moveWithCells="1">
                  <from>
                    <xdr:col>2</xdr:col>
                    <xdr:colOff>57150</xdr:colOff>
                    <xdr:row>25</xdr:row>
                    <xdr:rowOff>228600</xdr:rowOff>
                  </from>
                  <to>
                    <xdr:col>2</xdr:col>
                    <xdr:colOff>285750</xdr:colOff>
                    <xdr:row>27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2" r:id="rId12" name="Check Box 50">
              <controlPr defaultSize="0" autoFill="0" autoLine="0" autoPict="0">
                <anchor moveWithCells="1">
                  <from>
                    <xdr:col>2</xdr:col>
                    <xdr:colOff>57150</xdr:colOff>
                    <xdr:row>27</xdr:row>
                    <xdr:rowOff>0</xdr:rowOff>
                  </from>
                  <to>
                    <xdr:col>2</xdr:col>
                    <xdr:colOff>285750</xdr:colOff>
                    <xdr:row>28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3" r:id="rId13" name="Check Box 61">
              <controlPr defaultSize="0" autoFill="0" autoLine="0" autoPict="0">
                <anchor moveWithCells="1">
                  <from>
                    <xdr:col>2</xdr:col>
                    <xdr:colOff>57150</xdr:colOff>
                    <xdr:row>37</xdr:row>
                    <xdr:rowOff>266700</xdr:rowOff>
                  </from>
                  <to>
                    <xdr:col>2</xdr:col>
                    <xdr:colOff>285750</xdr:colOff>
                    <xdr:row>39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4" r:id="rId14" name="Check Box 62">
              <controlPr defaultSize="0" autoFill="0" autoLine="0" autoPict="0">
                <anchor moveWithCells="1">
                  <from>
                    <xdr:col>2</xdr:col>
                    <xdr:colOff>57150</xdr:colOff>
                    <xdr:row>38</xdr:row>
                    <xdr:rowOff>219075</xdr:rowOff>
                  </from>
                  <to>
                    <xdr:col>2</xdr:col>
                    <xdr:colOff>285750</xdr:colOff>
                    <xdr:row>40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5" r:id="rId15" name="Check Box 63">
              <controlPr defaultSize="0" autoFill="0" autoLine="0" autoPict="0">
                <anchor moveWithCells="1">
                  <from>
                    <xdr:col>2</xdr:col>
                    <xdr:colOff>66675</xdr:colOff>
                    <xdr:row>43</xdr:row>
                    <xdr:rowOff>342900</xdr:rowOff>
                  </from>
                  <to>
                    <xdr:col>2</xdr:col>
                    <xdr:colOff>285750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6" r:id="rId16" name="Check Box 64">
              <controlPr defaultSize="0" autoFill="0" autoLine="0" autoPict="0">
                <anchor moveWithCells="1">
                  <from>
                    <xdr:col>2</xdr:col>
                    <xdr:colOff>57150</xdr:colOff>
                    <xdr:row>44</xdr:row>
                    <xdr:rowOff>209550</xdr:rowOff>
                  </from>
                  <to>
                    <xdr:col>2</xdr:col>
                    <xdr:colOff>285750</xdr:colOff>
                    <xdr:row>46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7" r:id="rId17" name="Check Box 65">
              <controlPr defaultSize="0" autoFill="0" autoLine="0" autoPict="0">
                <anchor moveWithCells="1">
                  <from>
                    <xdr:col>2</xdr:col>
                    <xdr:colOff>57150</xdr:colOff>
                    <xdr:row>45</xdr:row>
                    <xdr:rowOff>209550</xdr:rowOff>
                  </from>
                  <to>
                    <xdr:col>2</xdr:col>
                    <xdr:colOff>285750</xdr:colOff>
                    <xdr:row>47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8" r:id="rId18" name="Check Box 66">
              <controlPr defaultSize="0" autoFill="0" autoLine="0" autoPict="0">
                <anchor moveWithCells="1">
                  <from>
                    <xdr:col>2</xdr:col>
                    <xdr:colOff>57150</xdr:colOff>
                    <xdr:row>46</xdr:row>
                    <xdr:rowOff>219075</xdr:rowOff>
                  </from>
                  <to>
                    <xdr:col>2</xdr:col>
                    <xdr:colOff>285750</xdr:colOff>
                    <xdr:row>48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0" r:id="rId19" name="Check Box 68">
              <controlPr defaultSize="0" autoFill="0" autoLine="0" autoPict="0">
                <anchor moveWithCells="1">
                  <from>
                    <xdr:col>2</xdr:col>
                    <xdr:colOff>57150</xdr:colOff>
                    <xdr:row>29</xdr:row>
                    <xdr:rowOff>228600</xdr:rowOff>
                  </from>
                  <to>
                    <xdr:col>2</xdr:col>
                    <xdr:colOff>285750</xdr:colOff>
                    <xdr:row>31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1" r:id="rId20" name="Check Box 69">
              <controlPr defaultSize="0" autoFill="0" autoLine="0" autoPict="0">
                <anchor moveWithCells="1">
                  <from>
                    <xdr:col>2</xdr:col>
                    <xdr:colOff>57150</xdr:colOff>
                    <xdr:row>31</xdr:row>
                    <xdr:rowOff>209550</xdr:rowOff>
                  </from>
                  <to>
                    <xdr:col>2</xdr:col>
                    <xdr:colOff>285750</xdr:colOff>
                    <xdr:row>33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2" r:id="rId21" name="Check Box 70">
              <controlPr defaultSize="0" autoFill="0" autoLine="0" autoPict="0">
                <anchor moveWithCells="1">
                  <from>
                    <xdr:col>2</xdr:col>
                    <xdr:colOff>57150</xdr:colOff>
                    <xdr:row>28</xdr:row>
                    <xdr:rowOff>476250</xdr:rowOff>
                  </from>
                  <to>
                    <xdr:col>2</xdr:col>
                    <xdr:colOff>285750</xdr:colOff>
                    <xdr:row>30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3" r:id="rId22" name="Check Box 71">
              <controlPr defaultSize="0" autoFill="0" autoLine="0" autoPict="0">
                <anchor moveWithCells="1">
                  <from>
                    <xdr:col>2</xdr:col>
                    <xdr:colOff>57150</xdr:colOff>
                    <xdr:row>30</xdr:row>
                    <xdr:rowOff>228600</xdr:rowOff>
                  </from>
                  <to>
                    <xdr:col>2</xdr:col>
                    <xdr:colOff>285750</xdr:colOff>
                    <xdr:row>32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4" r:id="rId23" name="Check Box 72">
              <controlPr defaultSize="0" autoFill="0" autoLine="0" autoPict="0">
                <anchor moveWithCells="1">
                  <from>
                    <xdr:col>2</xdr:col>
                    <xdr:colOff>57150</xdr:colOff>
                    <xdr:row>32</xdr:row>
                    <xdr:rowOff>228600</xdr:rowOff>
                  </from>
                  <to>
                    <xdr:col>2</xdr:col>
                    <xdr:colOff>285750</xdr:colOff>
                    <xdr:row>34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5" r:id="rId24" name="Check Box 73">
              <controlPr defaultSize="0" autoFill="0" autoLine="0" autoPict="0">
                <anchor moveWithCells="1">
                  <from>
                    <xdr:col>2</xdr:col>
                    <xdr:colOff>57150</xdr:colOff>
                    <xdr:row>34</xdr:row>
                    <xdr:rowOff>0</xdr:rowOff>
                  </from>
                  <to>
                    <xdr:col>2</xdr:col>
                    <xdr:colOff>285750</xdr:colOff>
                    <xdr:row>35</xdr:row>
                    <xdr:rowOff>85725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1:C34"/>
  <sheetViews>
    <sheetView showGridLines="0" zoomScaleNormal="100" workbookViewId="0">
      <selection activeCell="H12" sqref="H12"/>
    </sheetView>
  </sheetViews>
  <sheetFormatPr defaultRowHeight="15" x14ac:dyDescent="0.25"/>
  <cols>
    <col min="1" max="1" width="3.5703125" customWidth="1"/>
    <col min="2" max="2" width="84.7109375" customWidth="1"/>
    <col min="3" max="3" width="23.28515625" customWidth="1"/>
  </cols>
  <sheetData>
    <row r="1" spans="2:3" ht="8.25" customHeight="1" x14ac:dyDescent="0.25"/>
    <row r="2" spans="2:3" ht="72" customHeight="1" thickBot="1" x14ac:dyDescent="0.3">
      <c r="B2" s="155" t="s">
        <v>71</v>
      </c>
      <c r="C2" s="156"/>
    </row>
    <row r="3" spans="2:3" ht="24.75" thickTop="1" thickBot="1" x14ac:dyDescent="0.4">
      <c r="B3" s="34" t="s">
        <v>14</v>
      </c>
      <c r="C3" s="23"/>
    </row>
    <row r="4" spans="2:3" ht="20.25" thickTop="1" thickBot="1" x14ac:dyDescent="0.35">
      <c r="B4" s="115" t="s">
        <v>15</v>
      </c>
      <c r="C4" s="33"/>
    </row>
    <row r="5" spans="2:3" ht="19.5" thickBot="1" x14ac:dyDescent="0.35">
      <c r="B5" s="109" t="s">
        <v>16</v>
      </c>
      <c r="C5" s="33"/>
    </row>
    <row r="6" spans="2:3" ht="15.75" x14ac:dyDescent="0.25">
      <c r="B6" s="117" t="s">
        <v>17</v>
      </c>
      <c r="C6" s="119"/>
    </row>
    <row r="7" spans="2:3" ht="15.75" x14ac:dyDescent="0.25">
      <c r="B7" s="112" t="s">
        <v>18</v>
      </c>
      <c r="C7" s="116"/>
    </row>
    <row r="8" spans="2:3" ht="15.75" x14ac:dyDescent="0.25">
      <c r="B8" s="112" t="s">
        <v>19</v>
      </c>
      <c r="C8" s="116"/>
    </row>
    <row r="9" spans="2:3" ht="15.75" x14ac:dyDescent="0.25">
      <c r="B9" s="112" t="s">
        <v>20</v>
      </c>
      <c r="C9" s="116"/>
    </row>
    <row r="10" spans="2:3" ht="15.75" x14ac:dyDescent="0.25">
      <c r="B10" s="112" t="s">
        <v>21</v>
      </c>
      <c r="C10" s="116"/>
    </row>
    <row r="11" spans="2:3" ht="16.5" thickBot="1" x14ac:dyDescent="0.3">
      <c r="B11" s="112" t="s">
        <v>22</v>
      </c>
      <c r="C11" s="116"/>
    </row>
    <row r="12" spans="2:3" ht="16.5" thickTop="1" thickBot="1" x14ac:dyDescent="0.3">
      <c r="B12" s="32"/>
      <c r="C12" s="35"/>
    </row>
    <row r="13" spans="2:3" ht="19.5" thickTop="1" x14ac:dyDescent="0.3">
      <c r="B13" s="122" t="s">
        <v>23</v>
      </c>
      <c r="C13" s="101" t="s">
        <v>0</v>
      </c>
    </row>
    <row r="14" spans="2:3" ht="19.5" thickBot="1" x14ac:dyDescent="0.35">
      <c r="B14" s="140" t="s">
        <v>24</v>
      </c>
      <c r="C14" s="36"/>
    </row>
    <row r="15" spans="2:3" ht="42.75" customHeight="1" thickBot="1" x14ac:dyDescent="0.35">
      <c r="B15" s="139" t="s">
        <v>207</v>
      </c>
      <c r="C15" s="36"/>
    </row>
    <row r="16" spans="2:3" ht="15.75" thickTop="1" x14ac:dyDescent="0.25">
      <c r="B16" s="84"/>
      <c r="C16" s="85"/>
    </row>
    <row r="17" spans="2:3" ht="18.75" x14ac:dyDescent="0.3">
      <c r="B17" s="120" t="s">
        <v>186</v>
      </c>
      <c r="C17" s="118"/>
    </row>
    <row r="18" spans="2:3" ht="15.75" x14ac:dyDescent="0.25">
      <c r="B18" s="121" t="s">
        <v>25</v>
      </c>
      <c r="C18" s="18"/>
    </row>
    <row r="19" spans="2:3" ht="15.75" x14ac:dyDescent="0.25">
      <c r="B19" s="121" t="s">
        <v>26</v>
      </c>
      <c r="C19" s="18"/>
    </row>
    <row r="20" spans="2:3" ht="15.75" x14ac:dyDescent="0.25">
      <c r="B20" s="121" t="s">
        <v>27</v>
      </c>
      <c r="C20" s="18"/>
    </row>
    <row r="21" spans="2:3" ht="15.75" x14ac:dyDescent="0.25">
      <c r="B21" s="121" t="s">
        <v>28</v>
      </c>
      <c r="C21" s="18"/>
    </row>
    <row r="22" spans="2:3" ht="18.75" x14ac:dyDescent="0.3">
      <c r="B22" s="17"/>
      <c r="C22" s="18"/>
    </row>
    <row r="23" spans="2:3" ht="18.75" x14ac:dyDescent="0.3">
      <c r="B23" s="1"/>
    </row>
    <row r="24" spans="2:3" ht="18.75" x14ac:dyDescent="0.3">
      <c r="B24" s="1"/>
    </row>
    <row r="25" spans="2:3" ht="18.75" x14ac:dyDescent="0.3">
      <c r="B25" s="1"/>
    </row>
    <row r="26" spans="2:3" ht="18.75" x14ac:dyDescent="0.3">
      <c r="B26" s="1"/>
    </row>
    <row r="27" spans="2:3" ht="18.75" x14ac:dyDescent="0.3">
      <c r="B27" s="1"/>
    </row>
    <row r="28" spans="2:3" ht="18.75" x14ac:dyDescent="0.3">
      <c r="B28" s="1"/>
    </row>
    <row r="29" spans="2:3" ht="18.75" x14ac:dyDescent="0.3">
      <c r="B29" s="1"/>
    </row>
    <row r="30" spans="2:3" ht="18.75" x14ac:dyDescent="0.3">
      <c r="B30" s="1"/>
    </row>
    <row r="31" spans="2:3" ht="18.75" x14ac:dyDescent="0.3">
      <c r="B31" s="1"/>
    </row>
    <row r="32" spans="2:3" ht="18.75" x14ac:dyDescent="0.3">
      <c r="B32" s="1"/>
    </row>
    <row r="33" spans="2:2" ht="18.75" x14ac:dyDescent="0.3">
      <c r="B33" s="1"/>
    </row>
    <row r="34" spans="2:2" ht="18.75" x14ac:dyDescent="0.3">
      <c r="B34" s="1"/>
    </row>
  </sheetData>
  <mergeCells count="1">
    <mergeCell ref="B2:C2"/>
  </mergeCells>
  <dataValidations count="1">
    <dataValidation type="list" errorStyle="warning" allowBlank="1" showInputMessage="1" errorTitle="Education Error" error="Select from List" sqref="C13" xr:uid="{00000000-0002-0000-0300-000000000000}">
      <formula1>"N/A,Yes,No"</formula1>
    </dataValidation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Check Box 1">
              <controlPr defaultSize="0" autoFill="0" autoLine="0" autoPict="0">
                <anchor moveWithCells="1">
                  <from>
                    <xdr:col>2</xdr:col>
                    <xdr:colOff>76200</xdr:colOff>
                    <xdr:row>5</xdr:row>
                    <xdr:rowOff>228600</xdr:rowOff>
                  </from>
                  <to>
                    <xdr:col>2</xdr:col>
                    <xdr:colOff>295275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Check Box 2">
              <controlPr defaultSize="0" autoFill="0" autoLine="0" autoPict="0">
                <anchor moveWithCells="1">
                  <from>
                    <xdr:col>2</xdr:col>
                    <xdr:colOff>76200</xdr:colOff>
                    <xdr:row>6</xdr:row>
                    <xdr:rowOff>228600</xdr:rowOff>
                  </from>
                  <to>
                    <xdr:col>2</xdr:col>
                    <xdr:colOff>295275</xdr:colOff>
                    <xdr:row>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2</xdr:col>
                    <xdr:colOff>76200</xdr:colOff>
                    <xdr:row>7</xdr:row>
                    <xdr:rowOff>228600</xdr:rowOff>
                  </from>
                  <to>
                    <xdr:col>2</xdr:col>
                    <xdr:colOff>295275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Check Box 4">
              <controlPr defaultSize="0" autoFill="0" autoLine="0" autoPict="0">
                <anchor moveWithCells="1">
                  <from>
                    <xdr:col>2</xdr:col>
                    <xdr:colOff>76200</xdr:colOff>
                    <xdr:row>8</xdr:row>
                    <xdr:rowOff>228600</xdr:rowOff>
                  </from>
                  <to>
                    <xdr:col>2</xdr:col>
                    <xdr:colOff>295275</xdr:colOff>
                    <xdr:row>10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Check Box 5">
              <controlPr defaultSize="0" autoFill="0" autoLine="0" autoPict="0">
                <anchor moveWithCells="1">
                  <from>
                    <xdr:col>2</xdr:col>
                    <xdr:colOff>76200</xdr:colOff>
                    <xdr:row>9</xdr:row>
                    <xdr:rowOff>228600</xdr:rowOff>
                  </from>
                  <to>
                    <xdr:col>2</xdr:col>
                    <xdr:colOff>295275</xdr:colOff>
                    <xdr:row>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8" r:id="rId9" name="Check Box 12">
              <controlPr defaultSize="0" autoFill="0" autoLine="0" autoPict="0">
                <anchor moveWithCells="1">
                  <from>
                    <xdr:col>2</xdr:col>
                    <xdr:colOff>76200</xdr:colOff>
                    <xdr:row>16</xdr:row>
                    <xdr:rowOff>180975</xdr:rowOff>
                  </from>
                  <to>
                    <xdr:col>2</xdr:col>
                    <xdr:colOff>295275</xdr:colOff>
                    <xdr:row>18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9" r:id="rId10" name="Check Box 13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171450</xdr:rowOff>
                  </from>
                  <to>
                    <xdr:col>2</xdr:col>
                    <xdr:colOff>295275</xdr:colOff>
                    <xdr:row>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0" r:id="rId11" name="Check Box 14">
              <controlPr defaultSize="0" autoFill="0" autoLine="0" autoPict="0">
                <anchor moveWithCells="1">
                  <from>
                    <xdr:col>2</xdr:col>
                    <xdr:colOff>76200</xdr:colOff>
                    <xdr:row>18</xdr:row>
                    <xdr:rowOff>180975</xdr:rowOff>
                  </from>
                  <to>
                    <xdr:col>2</xdr:col>
                    <xdr:colOff>295275</xdr:colOff>
                    <xdr:row>20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1" r:id="rId12" name="Check Box 15">
              <controlPr defaultSize="0" autoFill="0" autoLine="0" autoPict="0">
                <anchor moveWithCells="1">
                  <from>
                    <xdr:col>2</xdr:col>
                    <xdr:colOff>76200</xdr:colOff>
                    <xdr:row>19</xdr:row>
                    <xdr:rowOff>219075</xdr:rowOff>
                  </from>
                  <to>
                    <xdr:col>2</xdr:col>
                    <xdr:colOff>295275</xdr:colOff>
                    <xdr:row>21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H41"/>
  <sheetViews>
    <sheetView showGridLines="0"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H23" sqref="H23"/>
    </sheetView>
  </sheetViews>
  <sheetFormatPr defaultRowHeight="15" x14ac:dyDescent="0.25"/>
  <cols>
    <col min="1" max="1" width="1.5703125" customWidth="1"/>
    <col min="2" max="2" width="87.28515625" style="38" customWidth="1"/>
    <col min="3" max="3" width="3.7109375" style="2" customWidth="1"/>
    <col min="4" max="4" width="21.7109375" customWidth="1"/>
    <col min="5" max="5" width="1.7109375" customWidth="1"/>
    <col min="6" max="6" width="21.7109375" customWidth="1"/>
    <col min="7" max="7" width="1.7109375" customWidth="1"/>
    <col min="8" max="8" width="21.7109375" customWidth="1"/>
    <col min="9" max="9" width="3" customWidth="1"/>
  </cols>
  <sheetData>
    <row r="2" spans="2:8" ht="65.25" customHeight="1" thickBot="1" x14ac:dyDescent="0.3">
      <c r="B2" s="138" t="s">
        <v>72</v>
      </c>
      <c r="C2" s="50"/>
      <c r="D2" s="43" t="s">
        <v>41</v>
      </c>
      <c r="E2" s="51"/>
      <c r="F2" s="48" t="s">
        <v>42</v>
      </c>
      <c r="G2" s="51"/>
      <c r="H2" s="49" t="s">
        <v>43</v>
      </c>
    </row>
    <row r="3" spans="2:8" ht="22.5" thickTop="1" thickBot="1" x14ac:dyDescent="0.4">
      <c r="B3" s="52" t="s">
        <v>29</v>
      </c>
      <c r="C3" s="39"/>
      <c r="D3" s="44"/>
      <c r="E3" s="15"/>
      <c r="F3" s="44"/>
      <c r="G3" s="15"/>
      <c r="H3" s="44"/>
    </row>
    <row r="4" spans="2:8" ht="20.25" thickTop="1" thickBot="1" x14ac:dyDescent="0.35">
      <c r="B4" s="123" t="s">
        <v>208</v>
      </c>
      <c r="C4" s="40" t="s">
        <v>45</v>
      </c>
      <c r="D4" s="125"/>
      <c r="E4" s="126"/>
      <c r="F4" s="125"/>
      <c r="G4" s="126"/>
      <c r="H4" s="125"/>
    </row>
    <row r="5" spans="2:8" ht="19.5" thickBot="1" x14ac:dyDescent="0.35">
      <c r="B5" s="123" t="s">
        <v>209</v>
      </c>
      <c r="C5" s="40" t="s">
        <v>45</v>
      </c>
      <c r="D5" s="125"/>
      <c r="E5" s="126"/>
      <c r="F5" s="125"/>
      <c r="G5" s="126"/>
      <c r="H5" s="125"/>
    </row>
    <row r="6" spans="2:8" ht="19.5" thickBot="1" x14ac:dyDescent="0.35">
      <c r="B6" s="123" t="s">
        <v>210</v>
      </c>
      <c r="C6" s="40" t="s">
        <v>46</v>
      </c>
      <c r="D6" s="45"/>
      <c r="E6" s="14"/>
      <c r="F6" s="45"/>
      <c r="G6" s="14"/>
      <c r="H6" s="45"/>
    </row>
    <row r="7" spans="2:8" ht="19.5" thickBot="1" x14ac:dyDescent="0.35">
      <c r="B7" s="123" t="s">
        <v>211</v>
      </c>
      <c r="C7" s="40" t="s">
        <v>46</v>
      </c>
      <c r="D7" s="45"/>
      <c r="E7" s="15"/>
      <c r="F7" s="45"/>
      <c r="G7" s="15"/>
      <c r="H7" s="45"/>
    </row>
    <row r="8" spans="2:8" ht="19.5" thickBot="1" x14ac:dyDescent="0.35">
      <c r="B8" s="123" t="s">
        <v>212</v>
      </c>
      <c r="C8" s="40" t="s">
        <v>46</v>
      </c>
      <c r="D8" s="45"/>
      <c r="E8" s="14"/>
      <c r="F8" s="45"/>
      <c r="G8" s="14"/>
      <c r="H8" s="45"/>
    </row>
    <row r="9" spans="2:8" ht="22.5" thickTop="1" thickBot="1" x14ac:dyDescent="0.4">
      <c r="B9" s="53" t="s">
        <v>30</v>
      </c>
      <c r="C9" s="41"/>
      <c r="D9" s="44"/>
      <c r="E9" s="47"/>
      <c r="F9" s="44"/>
      <c r="G9" s="47"/>
      <c r="H9" s="44"/>
    </row>
    <row r="10" spans="2:8" ht="20.25" thickTop="1" thickBot="1" x14ac:dyDescent="0.35">
      <c r="B10" s="123" t="s">
        <v>31</v>
      </c>
      <c r="C10" s="40" t="s">
        <v>45</v>
      </c>
      <c r="D10" s="125"/>
      <c r="E10" s="126"/>
      <c r="F10" s="125"/>
      <c r="G10" s="126"/>
      <c r="H10" s="125"/>
    </row>
    <row r="11" spans="2:8" ht="19.5" thickBot="1" x14ac:dyDescent="0.35">
      <c r="B11" s="123" t="s">
        <v>32</v>
      </c>
      <c r="C11" s="40" t="s">
        <v>45</v>
      </c>
      <c r="D11" s="125"/>
      <c r="E11" s="127"/>
      <c r="F11" s="125"/>
      <c r="G11" s="127"/>
      <c r="H11" s="125"/>
    </row>
    <row r="12" spans="2:8" ht="20.25" thickTop="1" thickBot="1" x14ac:dyDescent="0.35">
      <c r="B12" s="123" t="s">
        <v>35</v>
      </c>
      <c r="C12" s="42"/>
      <c r="D12" s="102" t="s">
        <v>0</v>
      </c>
      <c r="E12" s="103"/>
      <c r="F12" s="102" t="s">
        <v>0</v>
      </c>
      <c r="G12" s="103"/>
      <c r="H12" s="102" t="s">
        <v>0</v>
      </c>
    </row>
    <row r="13" spans="2:8" ht="19.5" thickBot="1" x14ac:dyDescent="0.35">
      <c r="B13" s="123" t="s">
        <v>33</v>
      </c>
      <c r="C13" s="40" t="s">
        <v>45</v>
      </c>
      <c r="D13" s="125"/>
      <c r="E13" s="126"/>
      <c r="F13" s="125"/>
      <c r="G13" s="126"/>
      <c r="H13" s="125"/>
    </row>
    <row r="14" spans="2:8" ht="19.5" thickBot="1" x14ac:dyDescent="0.35">
      <c r="B14" s="123" t="s">
        <v>34</v>
      </c>
      <c r="C14" s="40" t="s">
        <v>45</v>
      </c>
      <c r="D14" s="125"/>
      <c r="E14" s="126"/>
      <c r="F14" s="125"/>
      <c r="G14" s="126"/>
      <c r="H14" s="125"/>
    </row>
    <row r="15" spans="2:8" ht="19.5" thickBot="1" x14ac:dyDescent="0.35">
      <c r="B15" s="123" t="s">
        <v>36</v>
      </c>
      <c r="C15" s="40" t="s">
        <v>45</v>
      </c>
      <c r="D15" s="125"/>
      <c r="E15" s="127"/>
      <c r="F15" s="125"/>
      <c r="G15" s="127"/>
      <c r="H15" s="125"/>
    </row>
    <row r="16" spans="2:8" ht="19.5" thickBot="1" x14ac:dyDescent="0.35">
      <c r="B16" s="123" t="s">
        <v>37</v>
      </c>
      <c r="C16" s="40" t="s">
        <v>45</v>
      </c>
      <c r="D16" s="125"/>
      <c r="E16" s="126"/>
      <c r="F16" s="125"/>
      <c r="G16" s="126"/>
      <c r="H16" s="125"/>
    </row>
    <row r="17" spans="2:8" ht="19.5" thickBot="1" x14ac:dyDescent="0.35">
      <c r="B17" s="123" t="s">
        <v>38</v>
      </c>
      <c r="C17" s="40" t="s">
        <v>45</v>
      </c>
      <c r="D17" s="125"/>
      <c r="E17" s="127"/>
      <c r="F17" s="125"/>
      <c r="G17" s="127"/>
      <c r="H17" s="125"/>
    </row>
    <row r="18" spans="2:8" ht="19.5" thickBot="1" x14ac:dyDescent="0.35">
      <c r="B18" s="123" t="s">
        <v>39</v>
      </c>
      <c r="C18" s="40" t="s">
        <v>45</v>
      </c>
      <c r="D18" s="125"/>
      <c r="E18" s="126"/>
      <c r="F18" s="125"/>
      <c r="G18" s="126"/>
      <c r="H18" s="125"/>
    </row>
    <row r="19" spans="2:8" ht="19.5" thickBot="1" x14ac:dyDescent="0.35">
      <c r="B19" s="123" t="s">
        <v>40</v>
      </c>
      <c r="C19" s="40" t="s">
        <v>45</v>
      </c>
      <c r="D19" s="125"/>
      <c r="E19" s="126"/>
      <c r="F19" s="125"/>
      <c r="G19" s="126"/>
      <c r="H19" s="125"/>
    </row>
    <row r="20" spans="2:8" ht="18.75" x14ac:dyDescent="0.3">
      <c r="B20" s="124" t="s">
        <v>187</v>
      </c>
      <c r="C20" s="40" t="s">
        <v>46</v>
      </c>
      <c r="D20" s="46"/>
      <c r="E20" s="54"/>
      <c r="F20" s="46"/>
      <c r="G20" s="54"/>
      <c r="H20" s="46"/>
    </row>
    <row r="21" spans="2:8" ht="18.75" x14ac:dyDescent="0.3">
      <c r="B21" s="37"/>
    </row>
    <row r="22" spans="2:8" ht="18.75" x14ac:dyDescent="0.3">
      <c r="B22" s="37"/>
    </row>
    <row r="23" spans="2:8" ht="18.75" x14ac:dyDescent="0.3">
      <c r="B23" s="37"/>
    </row>
    <row r="24" spans="2:8" ht="18.75" x14ac:dyDescent="0.3">
      <c r="B24" s="37"/>
    </row>
    <row r="25" spans="2:8" ht="18.75" x14ac:dyDescent="0.3">
      <c r="B25" s="37"/>
    </row>
    <row r="26" spans="2:8" ht="18.75" x14ac:dyDescent="0.3">
      <c r="B26" s="37"/>
    </row>
    <row r="27" spans="2:8" ht="18.75" x14ac:dyDescent="0.3">
      <c r="B27" s="37"/>
    </row>
    <row r="28" spans="2:8" ht="18.75" x14ac:dyDescent="0.3">
      <c r="B28" s="37"/>
    </row>
    <row r="29" spans="2:8" ht="18.75" x14ac:dyDescent="0.3">
      <c r="B29" s="37"/>
    </row>
    <row r="30" spans="2:8" ht="18.75" x14ac:dyDescent="0.3">
      <c r="B30" s="37"/>
    </row>
    <row r="31" spans="2:8" ht="18.75" x14ac:dyDescent="0.3">
      <c r="B31" s="37"/>
    </row>
    <row r="32" spans="2:8" ht="18.75" x14ac:dyDescent="0.3">
      <c r="B32" s="37"/>
    </row>
    <row r="33" spans="2:2" ht="18.75" x14ac:dyDescent="0.3">
      <c r="B33" s="37"/>
    </row>
    <row r="34" spans="2:2" ht="18.75" x14ac:dyDescent="0.3">
      <c r="B34" s="37"/>
    </row>
    <row r="35" spans="2:2" ht="18.75" x14ac:dyDescent="0.3">
      <c r="B35" s="37"/>
    </row>
    <row r="36" spans="2:2" ht="18.75" x14ac:dyDescent="0.3">
      <c r="B36" s="37"/>
    </row>
    <row r="37" spans="2:2" ht="18.75" x14ac:dyDescent="0.3">
      <c r="B37" s="37"/>
    </row>
    <row r="38" spans="2:2" ht="18.75" x14ac:dyDescent="0.3">
      <c r="B38" s="37"/>
    </row>
    <row r="39" spans="2:2" ht="18.75" x14ac:dyDescent="0.3">
      <c r="B39" s="37"/>
    </row>
    <row r="40" spans="2:2" ht="18.75" x14ac:dyDescent="0.3">
      <c r="B40" s="37"/>
    </row>
    <row r="41" spans="2:2" ht="18.75" x14ac:dyDescent="0.3">
      <c r="B41" s="37"/>
    </row>
  </sheetData>
  <dataValidations count="1">
    <dataValidation type="list" errorStyle="warning" allowBlank="1" showInputMessage="1" errorTitle="Education Error" error="Select from List" sqref="D12 F12 H12" xr:uid="{00000000-0002-0000-0400-000000000000}">
      <formula1>"Yes,No"</formula1>
    </dataValidation>
  </dataValidations>
  <pageMargins left="0.7" right="0.7" top="0.75" bottom="0.75" header="0.3" footer="0.3"/>
  <pageSetup orientation="portrait" horizontalDpi="360" verticalDpi="36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0DFCA-D421-4262-A6DA-70D6E031A9A9}">
  <sheetPr codeName="Sheet7"/>
  <dimension ref="A1:O116"/>
  <sheetViews>
    <sheetView workbookViewId="0">
      <selection activeCell="C2" sqref="C2"/>
    </sheetView>
  </sheetViews>
  <sheetFormatPr defaultColWidth="9.7109375" defaultRowHeight="15" x14ac:dyDescent="0.25"/>
  <cols>
    <col min="1" max="1" width="24.28515625" bestFit="1" customWidth="1"/>
    <col min="2" max="2" width="57.140625" customWidth="1"/>
    <col min="3" max="3" width="29" customWidth="1"/>
    <col min="5" max="5" width="22.28515625" customWidth="1"/>
    <col min="6" max="6" width="29" customWidth="1"/>
    <col min="7" max="7" width="8.5703125" customWidth="1"/>
    <col min="8" max="8" width="22.28515625" customWidth="1"/>
    <col min="9" max="9" width="29.5703125" bestFit="1" customWidth="1"/>
    <col min="13" max="13" width="29.5703125" bestFit="1" customWidth="1"/>
  </cols>
  <sheetData>
    <row r="1" spans="1:11" x14ac:dyDescent="0.25">
      <c r="A1" t="s">
        <v>96</v>
      </c>
      <c r="B1" t="s">
        <v>97</v>
      </c>
      <c r="C1" s="63" cm="1">
        <f t="array" ref="C1">'1| Select Titles'!D4:D4</f>
        <v>0</v>
      </c>
    </row>
    <row r="2" spans="1:11" ht="16.5" thickBot="1" x14ac:dyDescent="0.3">
      <c r="A2" t="s">
        <v>98</v>
      </c>
      <c r="B2" t="s">
        <v>97</v>
      </c>
      <c r="C2" s="69"/>
      <c r="E2" t="s">
        <v>162</v>
      </c>
      <c r="F2" t="b">
        <v>0</v>
      </c>
      <c r="G2" s="80">
        <f>COUNTIF(F$2, TRUE)</f>
        <v>0</v>
      </c>
      <c r="I2" s="83" t="s">
        <v>166</v>
      </c>
      <c r="J2" t="b">
        <v>0</v>
      </c>
      <c r="K2" s="80">
        <f>COUNTIF(J$2, TRUE)</f>
        <v>0</v>
      </c>
    </row>
    <row r="3" spans="1:11" ht="15.75" x14ac:dyDescent="0.25">
      <c r="E3" t="s">
        <v>163</v>
      </c>
      <c r="F3" t="b">
        <v>0</v>
      </c>
      <c r="G3" s="80">
        <f>COUNTIF(F$2:F3, TRUE)</f>
        <v>0</v>
      </c>
      <c r="I3" s="83" t="s">
        <v>167</v>
      </c>
      <c r="J3" t="b">
        <v>0</v>
      </c>
      <c r="K3" s="80">
        <f>COUNTIF(J$2:J3, TRUE)</f>
        <v>0</v>
      </c>
    </row>
    <row r="4" spans="1:11" ht="16.5" thickBot="1" x14ac:dyDescent="0.3">
      <c r="A4" t="s">
        <v>99</v>
      </c>
      <c r="B4" t="s">
        <v>14</v>
      </c>
      <c r="C4" t="s">
        <v>97</v>
      </c>
      <c r="E4" t="s">
        <v>164</v>
      </c>
      <c r="F4" t="b">
        <v>0</v>
      </c>
      <c r="G4" s="80">
        <f>COUNTIF(F$2:F4, TRUE)</f>
        <v>0</v>
      </c>
      <c r="I4" s="83" t="s">
        <v>168</v>
      </c>
      <c r="J4" t="b">
        <v>0</v>
      </c>
      <c r="K4" s="80">
        <f>COUNTIF(J$2:J4, TRUE)</f>
        <v>0</v>
      </c>
    </row>
    <row r="5" spans="1:11" ht="15.75" x14ac:dyDescent="0.25">
      <c r="A5">
        <v>1381</v>
      </c>
      <c r="B5" t="s">
        <v>15</v>
      </c>
      <c r="C5" s="66" t="str">
        <f>IF('3a| Health Plan Summary'!C4="","",'3a| Health Plan Summary'!C4)</f>
        <v/>
      </c>
      <c r="E5" t="s">
        <v>165</v>
      </c>
      <c r="F5" t="b">
        <v>0</v>
      </c>
      <c r="G5" s="80">
        <f>COUNTIF(F$2:F5, TRUE)</f>
        <v>0</v>
      </c>
      <c r="I5" s="83" t="s">
        <v>169</v>
      </c>
      <c r="J5" t="b">
        <v>0</v>
      </c>
      <c r="K5" s="80">
        <f>COUNTIF(J$2:J5, TRUE)</f>
        <v>0</v>
      </c>
    </row>
    <row r="6" spans="1:11" ht="15.75" x14ac:dyDescent="0.25">
      <c r="A6">
        <v>1382</v>
      </c>
      <c r="B6" t="s">
        <v>16</v>
      </c>
      <c r="C6" s="73" t="str">
        <f>IF('3a| Health Plan Summary'!C5="","",'3a| Health Plan Summary'!C5)</f>
        <v/>
      </c>
      <c r="E6" t="s">
        <v>149</v>
      </c>
      <c r="F6" t="b">
        <v>0</v>
      </c>
      <c r="G6" s="80">
        <f>COUNTIF(F$2:F6, TRUE)</f>
        <v>0</v>
      </c>
    </row>
    <row r="7" spans="1:11" x14ac:dyDescent="0.25">
      <c r="A7">
        <v>616</v>
      </c>
      <c r="B7" t="s">
        <v>17</v>
      </c>
      <c r="C7" s="74" t="str">
        <f>CONCATENATE(F8,F9,F10,F11,F12)</f>
        <v/>
      </c>
      <c r="J7" t="str">
        <f>IFERROR(INDEX(I2:I5,MATCH(K7,K2:K5,)),"")</f>
        <v/>
      </c>
      <c r="K7">
        <v>1</v>
      </c>
    </row>
    <row r="8" spans="1:11" x14ac:dyDescent="0.25">
      <c r="A8">
        <v>1422</v>
      </c>
      <c r="B8" t="s">
        <v>100</v>
      </c>
      <c r="C8" s="67" t="str">
        <f>_xlfn.IFS('3a| Health Plan Summary'!C13="Click to Select","",'3a| Health Plan Summary'!C13="N/A","",'3a| Health Plan Summary'!C13="Yes","Yes",'3a| Health Plan Summary'!C13="No","No")</f>
        <v/>
      </c>
      <c r="F8" t="str">
        <f>IFERROR(INDEX($E$2:$E$6,MATCH(G8,$G$2:$G$6,)),"")</f>
        <v/>
      </c>
      <c r="G8">
        <v>1</v>
      </c>
    </row>
    <row r="9" spans="1:11" x14ac:dyDescent="0.25">
      <c r="A9">
        <v>1423</v>
      </c>
      <c r="B9" t="s">
        <v>101</v>
      </c>
      <c r="C9" s="67" t="str">
        <f>IF('3a| Health Plan Summary'!C14="","",'3a| Health Plan Summary'!C14)</f>
        <v/>
      </c>
      <c r="F9" t="str">
        <f t="shared" ref="F9:F12" si="0">IFERROR(INDEX($E$2:$E$6,MATCH(G9,$G$2:$G$6,)),"")</f>
        <v/>
      </c>
      <c r="G9">
        <v>2</v>
      </c>
    </row>
    <row r="10" spans="1:11" x14ac:dyDescent="0.25">
      <c r="A10">
        <v>174</v>
      </c>
      <c r="B10" t="s">
        <v>102</v>
      </c>
      <c r="C10" s="67" t="str">
        <f>IF('3a| Health Plan Summary'!C15="","",'3a| Health Plan Summary'!C15)</f>
        <v/>
      </c>
      <c r="F10" t="str">
        <f t="shared" si="0"/>
        <v/>
      </c>
      <c r="G10">
        <v>3</v>
      </c>
    </row>
    <row r="11" spans="1:11" ht="30.75" thickBot="1" x14ac:dyDescent="0.3">
      <c r="A11">
        <v>1384</v>
      </c>
      <c r="B11" s="68" t="s">
        <v>103</v>
      </c>
      <c r="C11" s="69" t="str">
        <f>J7</f>
        <v/>
      </c>
      <c r="F11" t="str">
        <f t="shared" si="0"/>
        <v/>
      </c>
      <c r="G11">
        <v>4</v>
      </c>
    </row>
    <row r="12" spans="1:11" x14ac:dyDescent="0.25">
      <c r="F12" t="str">
        <f t="shared" si="0"/>
        <v/>
      </c>
      <c r="G12">
        <v>5</v>
      </c>
    </row>
    <row r="13" spans="1:11" ht="15.75" thickBot="1" x14ac:dyDescent="0.3">
      <c r="A13" t="s">
        <v>99</v>
      </c>
      <c r="B13" t="s">
        <v>41</v>
      </c>
      <c r="C13" t="s">
        <v>97</v>
      </c>
    </row>
    <row r="14" spans="1:11" x14ac:dyDescent="0.25">
      <c r="A14">
        <v>619</v>
      </c>
      <c r="B14" t="s">
        <v>104</v>
      </c>
      <c r="C14" s="70" t="str">
        <f>IF('3b| Health Plan Details'!D4="","",'3b| Health Plan Details'!D4)</f>
        <v/>
      </c>
    </row>
    <row r="15" spans="1:11" x14ac:dyDescent="0.25">
      <c r="A15">
        <v>622</v>
      </c>
      <c r="B15" t="s">
        <v>105</v>
      </c>
      <c r="C15" s="75" t="str">
        <f>IF('3b| Health Plan Details'!D5="","",'3b| Health Plan Details'!D5)</f>
        <v/>
      </c>
    </row>
    <row r="16" spans="1:11" x14ac:dyDescent="0.25">
      <c r="A16">
        <v>620</v>
      </c>
      <c r="B16" t="s">
        <v>106</v>
      </c>
      <c r="C16" s="86" t="str">
        <f>IF('3b| Health Plan Details'!D6="","",'3b| Health Plan Details'!D6)</f>
        <v/>
      </c>
    </row>
    <row r="17" spans="1:3" x14ac:dyDescent="0.25">
      <c r="A17">
        <v>623</v>
      </c>
      <c r="B17" t="s">
        <v>107</v>
      </c>
      <c r="C17" s="86" t="str">
        <f>IF('3b| Health Plan Details'!D7="","",'3b| Health Plan Details'!D7)</f>
        <v/>
      </c>
    </row>
    <row r="18" spans="1:3" x14ac:dyDescent="0.25">
      <c r="A18">
        <v>666</v>
      </c>
      <c r="B18" t="s">
        <v>108</v>
      </c>
      <c r="C18" s="86" t="str">
        <f>IF('3b| Health Plan Details'!D8="","",'3b| Health Plan Details'!D8)</f>
        <v/>
      </c>
    </row>
    <row r="19" spans="1:3" x14ac:dyDescent="0.25">
      <c r="A19">
        <v>625</v>
      </c>
      <c r="B19" t="s">
        <v>31</v>
      </c>
      <c r="C19" s="75" t="str">
        <f>IF('3b| Health Plan Details'!D10="","",'3b| Health Plan Details'!D10)</f>
        <v/>
      </c>
    </row>
    <row r="20" spans="1:3" x14ac:dyDescent="0.25">
      <c r="A20">
        <v>626</v>
      </c>
      <c r="B20" t="s">
        <v>32</v>
      </c>
      <c r="C20" s="75" t="str">
        <f>IF('3b| Health Plan Details'!D11="","",'3b| Health Plan Details'!D11)</f>
        <v/>
      </c>
    </row>
    <row r="21" spans="1:3" x14ac:dyDescent="0.25">
      <c r="A21">
        <v>627</v>
      </c>
      <c r="B21" t="s">
        <v>109</v>
      </c>
      <c r="C21" s="75" t="str">
        <f>IF('3b| Health Plan Details'!D12="Click to Select","",'3b| Health Plan Details'!D12)</f>
        <v/>
      </c>
    </row>
    <row r="22" spans="1:3" x14ac:dyDescent="0.25">
      <c r="A22">
        <v>703</v>
      </c>
      <c r="B22" t="s">
        <v>33</v>
      </c>
      <c r="C22" s="75" t="str">
        <f>IF('3b| Health Plan Details'!D13="","",'3b| Health Plan Details'!D13)</f>
        <v/>
      </c>
    </row>
    <row r="23" spans="1:3" x14ac:dyDescent="0.25">
      <c r="A23">
        <v>704</v>
      </c>
      <c r="B23" t="s">
        <v>34</v>
      </c>
      <c r="C23" s="75" t="str">
        <f>IF('3b| Health Plan Details'!D14="","",'3b| Health Plan Details'!D14)</f>
        <v/>
      </c>
    </row>
    <row r="24" spans="1:3" x14ac:dyDescent="0.25">
      <c r="A24">
        <v>628</v>
      </c>
      <c r="B24" t="s">
        <v>110</v>
      </c>
      <c r="C24" s="75" t="str">
        <f>IF('3b| Health Plan Details'!D15="","",'3b| Health Plan Details'!D15)</f>
        <v/>
      </c>
    </row>
    <row r="25" spans="1:3" x14ac:dyDescent="0.25">
      <c r="A25">
        <v>629</v>
      </c>
      <c r="B25" t="s">
        <v>111</v>
      </c>
      <c r="C25" s="75" t="str">
        <f>IF('3b| Health Plan Details'!D16="","",'3b| Health Plan Details'!D16)</f>
        <v/>
      </c>
    </row>
    <row r="26" spans="1:3" x14ac:dyDescent="0.25">
      <c r="A26">
        <v>630</v>
      </c>
      <c r="B26" t="s">
        <v>112</v>
      </c>
      <c r="C26" s="75" t="str">
        <f>IF('3b| Health Plan Details'!D17="","",'3b| Health Plan Details'!D17)</f>
        <v/>
      </c>
    </row>
    <row r="27" spans="1:3" x14ac:dyDescent="0.25">
      <c r="A27">
        <v>631</v>
      </c>
      <c r="B27" t="s">
        <v>113</v>
      </c>
      <c r="C27" s="75" t="str">
        <f>IF('3b| Health Plan Details'!D18="","",'3b| Health Plan Details'!D18)</f>
        <v/>
      </c>
    </row>
    <row r="28" spans="1:3" x14ac:dyDescent="0.25">
      <c r="A28">
        <v>1402</v>
      </c>
      <c r="B28" t="s">
        <v>114</v>
      </c>
      <c r="C28" s="75" t="str">
        <f>IF('3b| Health Plan Details'!D19="","",'3b| Health Plan Details'!D19)</f>
        <v/>
      </c>
    </row>
    <row r="29" spans="1:3" ht="15.75" thickBot="1" x14ac:dyDescent="0.3">
      <c r="A29">
        <v>705</v>
      </c>
      <c r="B29" t="s">
        <v>115</v>
      </c>
      <c r="C29" s="87" t="str">
        <f>IF('3b| Health Plan Details'!D20="","",'3b| Health Plan Details'!D20)</f>
        <v/>
      </c>
    </row>
    <row r="31" spans="1:3" ht="15.75" thickBot="1" x14ac:dyDescent="0.3">
      <c r="A31" t="s">
        <v>99</v>
      </c>
      <c r="B31" t="s">
        <v>42</v>
      </c>
      <c r="C31" t="s">
        <v>97</v>
      </c>
    </row>
    <row r="32" spans="1:3" x14ac:dyDescent="0.25">
      <c r="A32">
        <v>1404</v>
      </c>
      <c r="B32" t="s">
        <v>104</v>
      </c>
      <c r="C32" s="70" t="str">
        <f>IF('3b| Health Plan Details'!F4="","",'3b| Health Plan Details'!F4)</f>
        <v/>
      </c>
    </row>
    <row r="33" spans="1:3" x14ac:dyDescent="0.25">
      <c r="A33">
        <v>1405</v>
      </c>
      <c r="B33" t="s">
        <v>105</v>
      </c>
      <c r="C33" s="75" t="str">
        <f>IF('3b| Health Plan Details'!F5="","",'3b| Health Plan Details'!F5)</f>
        <v/>
      </c>
    </row>
    <row r="34" spans="1:3" x14ac:dyDescent="0.25">
      <c r="A34">
        <v>1406</v>
      </c>
      <c r="B34" t="s">
        <v>106</v>
      </c>
      <c r="C34" s="86" t="str">
        <f>IF('3b| Health Plan Details'!F6="","",'3b| Health Plan Details'!F6)</f>
        <v/>
      </c>
    </row>
    <row r="35" spans="1:3" x14ac:dyDescent="0.25">
      <c r="A35">
        <v>1407</v>
      </c>
      <c r="B35" t="s">
        <v>107</v>
      </c>
      <c r="C35" s="86" t="str">
        <f>IF('3b| Health Plan Details'!F7="","",'3b| Health Plan Details'!F7)</f>
        <v/>
      </c>
    </row>
    <row r="36" spans="1:3" x14ac:dyDescent="0.25">
      <c r="A36">
        <v>1408</v>
      </c>
      <c r="B36" t="s">
        <v>108</v>
      </c>
      <c r="C36" s="86" t="str">
        <f>IF('3b| Health Plan Details'!F8="","",'3b| Health Plan Details'!F8)</f>
        <v/>
      </c>
    </row>
    <row r="37" spans="1:3" x14ac:dyDescent="0.25">
      <c r="A37">
        <v>1409</v>
      </c>
      <c r="B37" t="s">
        <v>31</v>
      </c>
      <c r="C37" s="75" t="str">
        <f>IF('3b| Health Plan Details'!F10="","",'3b| Health Plan Details'!F10)</f>
        <v/>
      </c>
    </row>
    <row r="38" spans="1:3" x14ac:dyDescent="0.25">
      <c r="A38">
        <v>1410</v>
      </c>
      <c r="B38" t="s">
        <v>32</v>
      </c>
      <c r="C38" s="75" t="str">
        <f>IF('3b| Health Plan Details'!F11="","",'3b| Health Plan Details'!F11)</f>
        <v/>
      </c>
    </row>
    <row r="39" spans="1:3" x14ac:dyDescent="0.25">
      <c r="A39">
        <v>1415</v>
      </c>
      <c r="B39" t="s">
        <v>109</v>
      </c>
      <c r="C39" s="75" t="str">
        <f>IF('3b| Health Plan Details'!F12="Click to Select","",'3b| Health Plan Details'!F12)</f>
        <v/>
      </c>
    </row>
    <row r="40" spans="1:3" x14ac:dyDescent="0.25">
      <c r="A40">
        <v>1413</v>
      </c>
      <c r="B40" t="s">
        <v>33</v>
      </c>
      <c r="C40" s="75" t="str">
        <f>IF('3b| Health Plan Details'!F13="","",'3b| Health Plan Details'!F13)</f>
        <v/>
      </c>
    </row>
    <row r="41" spans="1:3" x14ac:dyDescent="0.25">
      <c r="A41">
        <v>1414</v>
      </c>
      <c r="B41" t="s">
        <v>34</v>
      </c>
      <c r="C41" s="75" t="str">
        <f>IF('3b| Health Plan Details'!F14="","",'3b| Health Plan Details'!F14)</f>
        <v/>
      </c>
    </row>
    <row r="42" spans="1:3" x14ac:dyDescent="0.25">
      <c r="A42">
        <v>1416</v>
      </c>
      <c r="B42" t="s">
        <v>110</v>
      </c>
      <c r="C42" s="75" t="str">
        <f>IF('3b| Health Plan Details'!F15="","",'3b| Health Plan Details'!F15)</f>
        <v/>
      </c>
    </row>
    <row r="43" spans="1:3" x14ac:dyDescent="0.25">
      <c r="A43">
        <v>1417</v>
      </c>
      <c r="B43" t="s">
        <v>111</v>
      </c>
      <c r="C43" s="75" t="str">
        <f>IF('3b| Health Plan Details'!F16="","",'3b| Health Plan Details'!F16)</f>
        <v/>
      </c>
    </row>
    <row r="44" spans="1:3" x14ac:dyDescent="0.25">
      <c r="A44">
        <v>1418</v>
      </c>
      <c r="B44" t="s">
        <v>112</v>
      </c>
      <c r="C44" s="75" t="str">
        <f>IF('3b| Health Plan Details'!F17="","",'3b| Health Plan Details'!F17)</f>
        <v/>
      </c>
    </row>
    <row r="45" spans="1:3" x14ac:dyDescent="0.25">
      <c r="A45">
        <v>1419</v>
      </c>
      <c r="B45" t="s">
        <v>113</v>
      </c>
      <c r="C45" s="75" t="str">
        <f>IF('3b| Health Plan Details'!F18="","",'3b| Health Plan Details'!F18)</f>
        <v/>
      </c>
    </row>
    <row r="46" spans="1:3" x14ac:dyDescent="0.25">
      <c r="A46">
        <v>1420</v>
      </c>
      <c r="B46" t="s">
        <v>114</v>
      </c>
      <c r="C46" s="75" t="str">
        <f>IF('3b| Health Plan Details'!F19="","",'3b| Health Plan Details'!F19)</f>
        <v/>
      </c>
    </row>
    <row r="47" spans="1:3" ht="15.75" thickBot="1" x14ac:dyDescent="0.3">
      <c r="A47">
        <v>1421</v>
      </c>
      <c r="B47" t="s">
        <v>115</v>
      </c>
      <c r="C47" s="87" t="str">
        <f>IF('3b| Health Plan Details'!F20="","",'3b| Health Plan Details'!F20)</f>
        <v/>
      </c>
    </row>
    <row r="49" spans="1:3" ht="15.75" thickBot="1" x14ac:dyDescent="0.3">
      <c r="A49" t="s">
        <v>99</v>
      </c>
      <c r="B49" t="s">
        <v>43</v>
      </c>
      <c r="C49" t="s">
        <v>97</v>
      </c>
    </row>
    <row r="50" spans="1:3" x14ac:dyDescent="0.25">
      <c r="A50">
        <v>1426</v>
      </c>
      <c r="B50" t="s">
        <v>104</v>
      </c>
      <c r="C50" s="70" t="str">
        <f>IF('3b| Health Plan Details'!H4="","",'3b| Health Plan Details'!H4)</f>
        <v/>
      </c>
    </row>
    <row r="51" spans="1:3" x14ac:dyDescent="0.25">
      <c r="A51">
        <v>1427</v>
      </c>
      <c r="B51" t="s">
        <v>105</v>
      </c>
      <c r="C51" s="75" t="str">
        <f>IF('3b| Health Plan Details'!H5="","",'3b| Health Plan Details'!H5)</f>
        <v/>
      </c>
    </row>
    <row r="52" spans="1:3" x14ac:dyDescent="0.25">
      <c r="A52">
        <v>1428</v>
      </c>
      <c r="B52" t="s">
        <v>106</v>
      </c>
      <c r="C52" s="86" t="str">
        <f>IF('3b| Health Plan Details'!H6="","",'3b| Health Plan Details'!H6)</f>
        <v/>
      </c>
    </row>
    <row r="53" spans="1:3" x14ac:dyDescent="0.25">
      <c r="A53">
        <v>1429</v>
      </c>
      <c r="B53" t="s">
        <v>107</v>
      </c>
      <c r="C53" s="86" t="str">
        <f>IF('3b| Health Plan Details'!H7="","",'3b| Health Plan Details'!H7)</f>
        <v/>
      </c>
    </row>
    <row r="54" spans="1:3" x14ac:dyDescent="0.25">
      <c r="A54">
        <v>1430</v>
      </c>
      <c r="B54" t="s">
        <v>108</v>
      </c>
      <c r="C54" s="86" t="str">
        <f>IF('3b| Health Plan Details'!H8="","",'3b| Health Plan Details'!H8)</f>
        <v/>
      </c>
    </row>
    <row r="55" spans="1:3" x14ac:dyDescent="0.25">
      <c r="A55">
        <v>1431</v>
      </c>
      <c r="B55" t="s">
        <v>31</v>
      </c>
      <c r="C55" s="75" t="str">
        <f>IF('3b| Health Plan Details'!H10="","",'3b| Health Plan Details'!H10)</f>
        <v/>
      </c>
    </row>
    <row r="56" spans="1:3" x14ac:dyDescent="0.25">
      <c r="A56">
        <v>1432</v>
      </c>
      <c r="B56" t="s">
        <v>32</v>
      </c>
      <c r="C56" s="75" t="str">
        <f>IF('3b| Health Plan Details'!H11="","",'3b| Health Plan Details'!H11)</f>
        <v/>
      </c>
    </row>
    <row r="57" spans="1:3" x14ac:dyDescent="0.25">
      <c r="A57">
        <v>1435</v>
      </c>
      <c r="B57" t="s">
        <v>109</v>
      </c>
      <c r="C57" s="75" t="str">
        <f>IF('3b| Health Plan Details'!H12="Click to Select","",'3b| Health Plan Details'!H12)</f>
        <v/>
      </c>
    </row>
    <row r="58" spans="1:3" x14ac:dyDescent="0.25">
      <c r="A58">
        <v>1433</v>
      </c>
      <c r="B58" t="s">
        <v>33</v>
      </c>
      <c r="C58" s="75" t="str">
        <f>IF('3b| Health Plan Details'!H13="","",'3b| Health Plan Details'!H13)</f>
        <v/>
      </c>
    </row>
    <row r="59" spans="1:3" x14ac:dyDescent="0.25">
      <c r="A59">
        <v>1434</v>
      </c>
      <c r="B59" t="s">
        <v>34</v>
      </c>
      <c r="C59" s="75" t="str">
        <f>IF('3b| Health Plan Details'!H14="","",'3b| Health Plan Details'!H14)</f>
        <v/>
      </c>
    </row>
    <row r="60" spans="1:3" x14ac:dyDescent="0.25">
      <c r="A60">
        <v>1436</v>
      </c>
      <c r="B60" t="s">
        <v>110</v>
      </c>
      <c r="C60" s="75" t="str">
        <f>IF('3b| Health Plan Details'!H15="","",'3b| Health Plan Details'!H15)</f>
        <v/>
      </c>
    </row>
    <row r="61" spans="1:3" x14ac:dyDescent="0.25">
      <c r="A61">
        <v>1437</v>
      </c>
      <c r="B61" t="s">
        <v>111</v>
      </c>
      <c r="C61" s="75" t="str">
        <f>IF('3b| Health Plan Details'!H16="","",'3b| Health Plan Details'!H16)</f>
        <v/>
      </c>
    </row>
    <row r="62" spans="1:3" x14ac:dyDescent="0.25">
      <c r="A62">
        <v>1438</v>
      </c>
      <c r="B62" t="s">
        <v>112</v>
      </c>
      <c r="C62" s="75" t="str">
        <f>IF('3b| Health Plan Details'!H17="","",'3b| Health Plan Details'!H17)</f>
        <v/>
      </c>
    </row>
    <row r="63" spans="1:3" x14ac:dyDescent="0.25">
      <c r="A63">
        <v>1439</v>
      </c>
      <c r="B63" t="s">
        <v>113</v>
      </c>
      <c r="C63" s="75" t="str">
        <f>IF('3b| Health Plan Details'!H18="","",'3b| Health Plan Details'!H18)</f>
        <v/>
      </c>
    </row>
    <row r="64" spans="1:3" x14ac:dyDescent="0.25">
      <c r="A64">
        <v>1440</v>
      </c>
      <c r="B64" t="s">
        <v>114</v>
      </c>
      <c r="C64" s="75" t="str">
        <f>IF('3b| Health Plan Details'!H19="","",'3b| Health Plan Details'!H19)</f>
        <v/>
      </c>
    </row>
    <row r="65" spans="1:15" ht="15.75" thickBot="1" x14ac:dyDescent="0.3">
      <c r="A65">
        <v>1441</v>
      </c>
      <c r="B65" t="s">
        <v>115</v>
      </c>
      <c r="C65" s="87" t="str">
        <f>IF('3b| Health Plan Details'!H20="","",'3b| Health Plan Details'!H20)</f>
        <v/>
      </c>
    </row>
    <row r="67" spans="1:15" ht="15.75" thickBot="1" x14ac:dyDescent="0.3">
      <c r="A67" t="s">
        <v>116</v>
      </c>
      <c r="B67" t="s">
        <v>117</v>
      </c>
      <c r="C67" t="s">
        <v>97</v>
      </c>
    </row>
    <row r="68" spans="1:15" x14ac:dyDescent="0.25">
      <c r="A68">
        <v>1393</v>
      </c>
      <c r="B68" t="s">
        <v>118</v>
      </c>
      <c r="C68" s="71" t="str">
        <f>IF('2| Retirement &amp; Other Benefits'!C4="Click to Select","",'2| Retirement &amp; Other Benefits'!C4)</f>
        <v/>
      </c>
    </row>
    <row r="69" spans="1:15" x14ac:dyDescent="0.25">
      <c r="A69">
        <v>1424</v>
      </c>
      <c r="B69" t="s">
        <v>1</v>
      </c>
      <c r="C69" s="67" t="str">
        <f>IF('2| Retirement &amp; Other Benefits'!C5="Click to Select","",'2| Retirement &amp; Other Benefits'!C5)</f>
        <v/>
      </c>
    </row>
    <row r="70" spans="1:15" x14ac:dyDescent="0.25">
      <c r="A70">
        <v>1396</v>
      </c>
      <c r="B70" t="s">
        <v>119</v>
      </c>
      <c r="C70" s="81" t="str">
        <f>IF('2| Retirement &amp; Other Benefits'!C6="Click to Select","",'2| Retirement &amp; Other Benefits'!C6)</f>
        <v/>
      </c>
    </row>
    <row r="71" spans="1:15" x14ac:dyDescent="0.25">
      <c r="A71">
        <v>1397</v>
      </c>
      <c r="B71" t="s">
        <v>120</v>
      </c>
      <c r="C71" s="67" t="str">
        <f>IF('2| Retirement &amp; Other Benefits'!C7="Click to Select","",'2| Retirement &amp; Other Benefits'!C7)</f>
        <v/>
      </c>
    </row>
    <row r="72" spans="1:15" x14ac:dyDescent="0.25">
      <c r="A72">
        <v>1398</v>
      </c>
      <c r="B72" t="s">
        <v>121</v>
      </c>
      <c r="C72" s="67" t="str">
        <f>IF('2| Retirement &amp; Other Benefits'!C8="Click to Select","",'2| Retirement &amp; Other Benefits'!C8)</f>
        <v/>
      </c>
    </row>
    <row r="73" spans="1:15" x14ac:dyDescent="0.25">
      <c r="A73">
        <v>1399</v>
      </c>
      <c r="B73" t="s">
        <v>122</v>
      </c>
      <c r="C73" s="67" t="str">
        <f>IF('2| Retirement &amp; Other Benefits'!C9="Click to Select","",'2| Retirement &amp; Other Benefits'!C9)</f>
        <v/>
      </c>
    </row>
    <row r="74" spans="1:15" ht="15.75" thickBot="1" x14ac:dyDescent="0.3">
      <c r="A74">
        <v>1400</v>
      </c>
      <c r="B74" t="s">
        <v>123</v>
      </c>
      <c r="C74" s="76" t="str">
        <f>IF('2| Retirement &amp; Other Benefits'!C11="Click to Select","",'2| Retirement &amp; Other Benefits'!C11)</f>
        <v/>
      </c>
    </row>
    <row r="76" spans="1:15" ht="15.75" thickBot="1" x14ac:dyDescent="0.3">
      <c r="A76" t="s">
        <v>116</v>
      </c>
      <c r="B76" t="s">
        <v>48</v>
      </c>
      <c r="C76" t="s">
        <v>97</v>
      </c>
      <c r="E76" t="s">
        <v>150</v>
      </c>
      <c r="F76" t="b">
        <v>0</v>
      </c>
      <c r="G76">
        <f>COUNTIF(F$76, TRUE)</f>
        <v>0</v>
      </c>
      <c r="I76" t="s">
        <v>154</v>
      </c>
      <c r="J76" t="b">
        <v>0</v>
      </c>
      <c r="K76">
        <f>COUNTIF(J$76, TRUE)</f>
        <v>0</v>
      </c>
      <c r="M76" t="s">
        <v>154</v>
      </c>
      <c r="N76" t="b">
        <v>0</v>
      </c>
      <c r="O76">
        <f>COUNTIF(N$76, TRUE)</f>
        <v>0</v>
      </c>
    </row>
    <row r="77" spans="1:15" x14ac:dyDescent="0.25">
      <c r="A77">
        <v>1481</v>
      </c>
      <c r="B77" t="s">
        <v>124</v>
      </c>
      <c r="C77" s="82" t="str">
        <f>CONCATENATE(F81,F82,F83)</f>
        <v/>
      </c>
      <c r="E77" t="s">
        <v>151</v>
      </c>
      <c r="F77" t="b">
        <v>0</v>
      </c>
      <c r="G77">
        <f>COUNTIF(F$76:F77, TRUE)</f>
        <v>0</v>
      </c>
      <c r="I77" t="s">
        <v>155</v>
      </c>
      <c r="J77" t="b">
        <v>0</v>
      </c>
      <c r="K77">
        <f>COUNTIF(J$76:J77, TRUE)</f>
        <v>0</v>
      </c>
      <c r="M77" t="s">
        <v>155</v>
      </c>
      <c r="N77" t="b">
        <v>0</v>
      </c>
      <c r="O77">
        <f>COUNTIF(N$76:N77, TRUE)</f>
        <v>0</v>
      </c>
    </row>
    <row r="78" spans="1:15" x14ac:dyDescent="0.25">
      <c r="A78">
        <v>1482</v>
      </c>
      <c r="B78" t="s">
        <v>125</v>
      </c>
      <c r="C78" s="67" t="str">
        <f>IF('2| Retirement &amp; Other Benefits'!C19="Click to Select","",'2| Retirement &amp; Other Benefits'!C19)</f>
        <v/>
      </c>
      <c r="E78" t="s">
        <v>152</v>
      </c>
      <c r="F78" t="b">
        <v>0</v>
      </c>
      <c r="G78">
        <f>COUNTIF(F$76:F78, TRUE)</f>
        <v>0</v>
      </c>
      <c r="I78" t="s">
        <v>180</v>
      </c>
      <c r="J78" t="b">
        <v>0</v>
      </c>
      <c r="K78">
        <f>COUNTIF(J$76:J78, TRUE)</f>
        <v>0</v>
      </c>
      <c r="M78" t="s">
        <v>180</v>
      </c>
      <c r="N78" t="b">
        <v>0</v>
      </c>
      <c r="O78">
        <f>COUNTIF(N$76:N78, TRUE)</f>
        <v>0</v>
      </c>
    </row>
    <row r="79" spans="1:15" x14ac:dyDescent="0.25">
      <c r="A79">
        <v>1483</v>
      </c>
      <c r="B79" t="s">
        <v>126</v>
      </c>
      <c r="C79" s="67" t="str">
        <f>IF('2| Retirement &amp; Other Benefits'!C20="Click to Select","",'2| Retirement &amp; Other Benefits'!C20)</f>
        <v/>
      </c>
      <c r="E79" t="s">
        <v>179</v>
      </c>
      <c r="F79" t="b">
        <v>0</v>
      </c>
      <c r="G79">
        <f>COUNTIF(F$76:F79, TRUE)</f>
        <v>0</v>
      </c>
      <c r="I79" t="s">
        <v>181</v>
      </c>
      <c r="J79" t="b">
        <v>0</v>
      </c>
      <c r="K79">
        <f>COUNTIF(J$76:J79, TRUE)</f>
        <v>0</v>
      </c>
      <c r="M79" t="s">
        <v>181</v>
      </c>
      <c r="N79" t="b">
        <v>0</v>
      </c>
      <c r="O79">
        <f>COUNTIF(N$76:N79, TRUE)</f>
        <v>0</v>
      </c>
    </row>
    <row r="80" spans="1:15" x14ac:dyDescent="0.25">
      <c r="A80">
        <v>1484</v>
      </c>
      <c r="B80" t="s">
        <v>127</v>
      </c>
      <c r="C80" s="67" t="str">
        <f>IF('2| Retirement &amp; Other Benefits'!C21="Click to Select","",'2| Retirement &amp; Other Benefits'!C21)</f>
        <v/>
      </c>
      <c r="I80" t="s">
        <v>156</v>
      </c>
      <c r="J80" t="b">
        <v>0</v>
      </c>
      <c r="K80">
        <f>COUNTIF(J$76:J80, TRUE)</f>
        <v>0</v>
      </c>
      <c r="M80" t="s">
        <v>156</v>
      </c>
      <c r="N80" t="b">
        <v>0</v>
      </c>
      <c r="O80">
        <f>COUNTIF(N$76:N80, TRUE)</f>
        <v>0</v>
      </c>
    </row>
    <row r="81" spans="1:15" x14ac:dyDescent="0.25">
      <c r="A81">
        <v>1485</v>
      </c>
      <c r="B81" t="s">
        <v>128</v>
      </c>
      <c r="C81" s="77" t="str">
        <f>CONCATENATE(I83,I84,I85,I86,I87,I88)</f>
        <v/>
      </c>
      <c r="F81" s="79" t="str">
        <f>IFERROR(INDEX($E$76:$E$79,MATCH(G81,$G$76:$G$79,)),"")</f>
        <v/>
      </c>
      <c r="G81">
        <v>1</v>
      </c>
      <c r="I81" t="s">
        <v>157</v>
      </c>
      <c r="J81" t="b">
        <v>0</v>
      </c>
      <c r="K81">
        <f>COUNTIF(J$76:J81, TRUE)</f>
        <v>0</v>
      </c>
      <c r="M81" t="s">
        <v>137</v>
      </c>
      <c r="N81" t="b">
        <v>0</v>
      </c>
      <c r="O81">
        <f>COUNTIF(N$76:N81, TRUE)</f>
        <v>0</v>
      </c>
    </row>
    <row r="82" spans="1:15" ht="15.75" thickBot="1" x14ac:dyDescent="0.3">
      <c r="A82">
        <v>1486</v>
      </c>
      <c r="B82" t="s">
        <v>129</v>
      </c>
      <c r="C82" s="69" t="str">
        <f>CONCATENATE(M83,M84,M85,M86,M87,M88)</f>
        <v/>
      </c>
      <c r="F82" s="79" t="str">
        <f t="shared" ref="F82:F83" si="1">IFERROR(INDEX($E$76:$E$79,MATCH(G82,$G$76:$G$79,)),"")</f>
        <v/>
      </c>
      <c r="G82">
        <v>2</v>
      </c>
    </row>
    <row r="83" spans="1:15" x14ac:dyDescent="0.25">
      <c r="F83" s="79" t="str">
        <f t="shared" si="1"/>
        <v/>
      </c>
      <c r="G83">
        <v>3</v>
      </c>
      <c r="I83" t="str">
        <f>IFERROR(INDEX($I$76:$I$81,MATCH(K83,$K$76:$K$81,)),"")</f>
        <v/>
      </c>
      <c r="K83">
        <v>1</v>
      </c>
      <c r="M83" t="str">
        <f>IFERROR(INDEX($M$76:$M$81,MATCH(O83,$O$76:$O$81,)),"")</f>
        <v/>
      </c>
      <c r="O83">
        <v>1</v>
      </c>
    </row>
    <row r="84" spans="1:15" ht="15.75" thickBot="1" x14ac:dyDescent="0.3">
      <c r="A84" t="s">
        <v>116</v>
      </c>
      <c r="B84" t="s">
        <v>11</v>
      </c>
      <c r="C84" t="s">
        <v>97</v>
      </c>
      <c r="I84" t="str">
        <f t="shared" ref="I84:I88" si="2">IFERROR(INDEX($I$76:$I$81,MATCH(K84,$K$76:$K$81,)),"")</f>
        <v/>
      </c>
      <c r="K84">
        <v>2</v>
      </c>
      <c r="M84" t="str">
        <f t="shared" ref="M84:M88" si="3">IFERROR(INDEX($M$76:$M$81,MATCH(O84,$O$76:$O$81,)),"")</f>
        <v/>
      </c>
      <c r="O84">
        <v>2</v>
      </c>
    </row>
    <row r="85" spans="1:15" x14ac:dyDescent="0.25">
      <c r="A85">
        <v>615</v>
      </c>
      <c r="B85" t="s">
        <v>130</v>
      </c>
      <c r="C85" s="72" t="str">
        <f>CONCATENATE(F88,F89)</f>
        <v/>
      </c>
      <c r="E85" t="s">
        <v>153</v>
      </c>
      <c r="F85" t="b">
        <v>0</v>
      </c>
      <c r="G85">
        <f>COUNTIF(F$85, TRUE)</f>
        <v>0</v>
      </c>
      <c r="I85" t="str">
        <f t="shared" si="2"/>
        <v/>
      </c>
      <c r="K85">
        <v>3</v>
      </c>
      <c r="M85" t="str">
        <f t="shared" si="3"/>
        <v/>
      </c>
      <c r="O85">
        <v>3</v>
      </c>
    </row>
    <row r="86" spans="1:15" x14ac:dyDescent="0.25">
      <c r="A86">
        <v>1388</v>
      </c>
      <c r="B86" t="s">
        <v>131</v>
      </c>
      <c r="C86" s="73" t="str">
        <f>IF('2| Retirement &amp; Other Benefits'!C41=0,"",'2| Retirement &amp; Other Benefits'!C41)</f>
        <v/>
      </c>
      <c r="E86" t="s">
        <v>148</v>
      </c>
      <c r="F86" t="b">
        <v>0</v>
      </c>
      <c r="G86">
        <f>COUNTIF(F$85:F86, TRUE)</f>
        <v>0</v>
      </c>
      <c r="I86" t="str">
        <f t="shared" si="2"/>
        <v/>
      </c>
      <c r="K86">
        <v>4</v>
      </c>
      <c r="M86" t="str">
        <f t="shared" si="3"/>
        <v/>
      </c>
      <c r="O86">
        <v>4</v>
      </c>
    </row>
    <row r="87" spans="1:15" x14ac:dyDescent="0.25">
      <c r="A87">
        <v>1389</v>
      </c>
      <c r="B87" t="s">
        <v>132</v>
      </c>
      <c r="C87" s="73" t="str">
        <f>IF('2| Retirement &amp; Other Benefits'!C42=0,"",'2| Retirement &amp; Other Benefits'!C42)</f>
        <v/>
      </c>
      <c r="I87" t="str">
        <f t="shared" si="2"/>
        <v/>
      </c>
      <c r="K87">
        <v>5</v>
      </c>
      <c r="M87" t="str">
        <f t="shared" si="3"/>
        <v/>
      </c>
      <c r="O87">
        <v>5</v>
      </c>
    </row>
    <row r="88" spans="1:15" x14ac:dyDescent="0.25">
      <c r="A88">
        <v>1390</v>
      </c>
      <c r="B88" t="s">
        <v>57</v>
      </c>
      <c r="C88" s="73" t="str">
        <f>IF('2| Retirement &amp; Other Benefits'!C43=0,"",'2| Retirement &amp; Other Benefits'!C43)</f>
        <v/>
      </c>
      <c r="F88" t="str">
        <f>IFERROR(INDEX($E$85:$E$86,MATCH(G88,$G$85:$G$86,)),"")</f>
        <v/>
      </c>
      <c r="G88">
        <v>1</v>
      </c>
      <c r="I88" t="str">
        <f t="shared" si="2"/>
        <v/>
      </c>
      <c r="K88">
        <v>6</v>
      </c>
      <c r="M88" t="str">
        <f t="shared" si="3"/>
        <v/>
      </c>
      <c r="O88">
        <v>6</v>
      </c>
    </row>
    <row r="89" spans="1:15" x14ac:dyDescent="0.25">
      <c r="A89">
        <v>1391</v>
      </c>
      <c r="B89" t="s">
        <v>133</v>
      </c>
      <c r="C89" s="77" t="str">
        <f>CONCATENATE(I95,I96,I97)</f>
        <v/>
      </c>
      <c r="F89" t="str">
        <f>IFERROR(INDEX($E$85:$E$86,MATCH(G89,$G$85:$G$86,)),"")</f>
        <v/>
      </c>
      <c r="G89">
        <v>2</v>
      </c>
    </row>
    <row r="90" spans="1:15" ht="15.75" thickBot="1" x14ac:dyDescent="0.3">
      <c r="A90">
        <v>1392</v>
      </c>
      <c r="B90" t="s">
        <v>62</v>
      </c>
      <c r="C90" s="78" t="str">
        <f>IF('2| Retirement &amp; Other Benefits'!C49=0,"",'2| Retirement &amp; Other Benefits'!C49)</f>
        <v/>
      </c>
      <c r="I90" t="s">
        <v>158</v>
      </c>
      <c r="J90" t="b">
        <v>0</v>
      </c>
      <c r="K90">
        <f>COUNTIF(J$90, TRUE)</f>
        <v>0</v>
      </c>
    </row>
    <row r="91" spans="1:15" x14ac:dyDescent="0.25">
      <c r="I91" t="s">
        <v>159</v>
      </c>
      <c r="J91" t="b">
        <v>0</v>
      </c>
      <c r="K91">
        <f>COUNTIF(J$90:J91, TRUE)</f>
        <v>0</v>
      </c>
    </row>
    <row r="92" spans="1:15" ht="15.75" thickBot="1" x14ac:dyDescent="0.3">
      <c r="A92" t="s">
        <v>134</v>
      </c>
      <c r="B92" t="s">
        <v>135</v>
      </c>
      <c r="C92" t="s">
        <v>97</v>
      </c>
      <c r="I92" t="s">
        <v>160</v>
      </c>
      <c r="K92">
        <f>COUNTIF(J$90:J92, TRUE)</f>
        <v>0</v>
      </c>
    </row>
    <row r="93" spans="1:15" x14ac:dyDescent="0.25">
      <c r="A93">
        <v>1660</v>
      </c>
      <c r="B93" t="s">
        <v>136</v>
      </c>
      <c r="C93" s="63">
        <f>'1| Select Titles'!D5</f>
        <v>0</v>
      </c>
      <c r="I93" t="s">
        <v>161</v>
      </c>
      <c r="J93" t="b">
        <v>0</v>
      </c>
      <c r="K93">
        <f>COUNTIF(J$90:J93, TRUE)</f>
        <v>0</v>
      </c>
    </row>
    <row r="94" spans="1:15" x14ac:dyDescent="0.25">
      <c r="A94">
        <v>1853</v>
      </c>
      <c r="B94" t="s">
        <v>73</v>
      </c>
      <c r="C94" s="64" t="str">
        <f>IF('1| Select Titles'!E8="Click to Select","",'1| Select Titles'!E8)</f>
        <v/>
      </c>
    </row>
    <row r="95" spans="1:15" x14ac:dyDescent="0.25">
      <c r="A95">
        <v>1854</v>
      </c>
      <c r="B95" t="s">
        <v>75</v>
      </c>
      <c r="C95" s="64" t="str">
        <f>IF('1| Select Titles'!E9="Click to Select","",'1| Select Titles'!E9)</f>
        <v/>
      </c>
      <c r="I95" t="str">
        <f>IFERROR(INDEX($I$90:$I$93,MATCH(K95,$K$90:$K$93,)),"")</f>
        <v/>
      </c>
      <c r="K95">
        <v>1</v>
      </c>
    </row>
    <row r="96" spans="1:15" ht="15.75" thickBot="1" x14ac:dyDescent="0.3">
      <c r="A96">
        <v>1860</v>
      </c>
      <c r="B96" t="s">
        <v>74</v>
      </c>
      <c r="C96" s="65" t="str">
        <f>IF('1| Select Titles'!E7="Click to Select","",'1| Select Titles'!E7)</f>
        <v/>
      </c>
      <c r="I96" t="str">
        <f t="shared" ref="I96:I97" si="4">IFERROR(INDEX($I$90:$I$93,MATCH(K96,$K$90:$K$93,)),"")</f>
        <v/>
      </c>
      <c r="K96">
        <v>2</v>
      </c>
    </row>
    <row r="97" spans="2:11" x14ac:dyDescent="0.25">
      <c r="I97" t="str">
        <f t="shared" si="4"/>
        <v/>
      </c>
      <c r="K97">
        <v>3</v>
      </c>
    </row>
    <row r="98" spans="2:11" ht="15.75" x14ac:dyDescent="0.25">
      <c r="B98" s="91"/>
      <c r="C98" s="92" t="s">
        <v>170</v>
      </c>
      <c r="D98" s="93"/>
      <c r="E98" s="91"/>
    </row>
    <row r="99" spans="2:11" ht="15.75" x14ac:dyDescent="0.25">
      <c r="B99" s="91"/>
      <c r="C99" s="93" t="s">
        <v>125</v>
      </c>
      <c r="D99" s="93" t="b">
        <v>0</v>
      </c>
      <c r="E99" s="94">
        <f>COUNTIF(D$99, TRUE)</f>
        <v>0</v>
      </c>
    </row>
    <row r="100" spans="2:11" ht="15.75" x14ac:dyDescent="0.25">
      <c r="B100" s="91"/>
      <c r="C100" s="91" t="s">
        <v>175</v>
      </c>
      <c r="D100" s="93" t="b">
        <v>0</v>
      </c>
      <c r="E100" s="94">
        <f>COUNTIF(D$99:D100, TRUE)</f>
        <v>0</v>
      </c>
    </row>
    <row r="101" spans="2:11" ht="15.75" x14ac:dyDescent="0.25">
      <c r="B101" s="91"/>
      <c r="C101" s="93" t="s">
        <v>176</v>
      </c>
      <c r="D101" s="93" t="b">
        <v>0</v>
      </c>
      <c r="E101" s="94">
        <f>COUNTIF(D$99:D101, TRUE)</f>
        <v>0</v>
      </c>
    </row>
    <row r="102" spans="2:11" ht="15.75" x14ac:dyDescent="0.25">
      <c r="B102" s="91"/>
      <c r="C102" s="92" t="s">
        <v>171</v>
      </c>
      <c r="D102" s="93"/>
      <c r="E102" s="94">
        <f>COUNTIF(D$99:D102, TRUE)</f>
        <v>0</v>
      </c>
    </row>
    <row r="103" spans="2:11" ht="15.75" x14ac:dyDescent="0.25">
      <c r="B103" s="91"/>
      <c r="C103" s="93" t="s">
        <v>140</v>
      </c>
      <c r="D103" s="93" t="b">
        <v>0</v>
      </c>
      <c r="E103" s="94">
        <f>COUNTIF(D$99:D103, TRUE)</f>
        <v>0</v>
      </c>
    </row>
    <row r="104" spans="2:11" ht="15.75" x14ac:dyDescent="0.25">
      <c r="B104" s="91"/>
      <c r="C104" s="93" t="s">
        <v>141</v>
      </c>
      <c r="D104" s="93" t="b">
        <v>1</v>
      </c>
      <c r="E104" s="94">
        <f>COUNTIF(D$99:D104, TRUE)</f>
        <v>1</v>
      </c>
    </row>
    <row r="105" spans="2:11" ht="15.75" x14ac:dyDescent="0.25">
      <c r="B105" s="91"/>
      <c r="C105" s="92" t="s">
        <v>172</v>
      </c>
      <c r="D105" s="93"/>
      <c r="E105" s="94">
        <f>COUNTIF(D$99:D105, TRUE)</f>
        <v>1</v>
      </c>
    </row>
    <row r="106" spans="2:11" ht="15.75" x14ac:dyDescent="0.25">
      <c r="B106" s="91"/>
      <c r="C106" s="93" t="s">
        <v>142</v>
      </c>
      <c r="D106" s="93" t="b">
        <v>1</v>
      </c>
      <c r="E106" s="94">
        <f>COUNTIF(D$99:D106, TRUE)</f>
        <v>2</v>
      </c>
    </row>
    <row r="107" spans="2:11" ht="15.75" x14ac:dyDescent="0.25">
      <c r="B107" s="91"/>
      <c r="C107" s="93" t="s">
        <v>143</v>
      </c>
      <c r="D107" s="93" t="b">
        <v>1</v>
      </c>
      <c r="E107" s="94">
        <f>COUNTIF(D$99:D107, TRUE)</f>
        <v>3</v>
      </c>
    </row>
    <row r="108" spans="2:11" ht="15.75" x14ac:dyDescent="0.25">
      <c r="B108" s="91"/>
      <c r="C108" s="92" t="s">
        <v>173</v>
      </c>
      <c r="D108" s="93"/>
      <c r="E108" s="94">
        <f>COUNTIF(D$99:D108, TRUE)</f>
        <v>3</v>
      </c>
    </row>
    <row r="109" spans="2:11" ht="15.75" x14ac:dyDescent="0.25">
      <c r="B109" s="91"/>
      <c r="C109" s="93" t="s">
        <v>144</v>
      </c>
      <c r="D109" s="93" t="b">
        <v>0</v>
      </c>
      <c r="E109" s="94">
        <f>COUNTIF(D$99:D109, TRUE)</f>
        <v>3</v>
      </c>
    </row>
    <row r="110" spans="2:11" ht="15.75" x14ac:dyDescent="0.25">
      <c r="B110" s="91"/>
      <c r="C110" s="93" t="s">
        <v>145</v>
      </c>
      <c r="D110" s="93" t="b">
        <v>1</v>
      </c>
      <c r="E110" s="94">
        <f>COUNTIF(D$99:D110, TRUE)</f>
        <v>4</v>
      </c>
    </row>
    <row r="111" spans="2:11" ht="15.75" x14ac:dyDescent="0.25">
      <c r="B111" s="91"/>
      <c r="C111" s="92" t="s">
        <v>174</v>
      </c>
      <c r="D111" s="93"/>
      <c r="E111" s="94">
        <f>COUNTIF(D$99:D111, TRUE)</f>
        <v>4</v>
      </c>
    </row>
    <row r="112" spans="2:11" ht="15.75" x14ac:dyDescent="0.25">
      <c r="B112" s="91"/>
      <c r="C112" s="93" t="s">
        <v>146</v>
      </c>
      <c r="D112" s="93" t="b">
        <v>1</v>
      </c>
      <c r="E112" s="94">
        <f>COUNTIF(D$99:D112, TRUE)</f>
        <v>5</v>
      </c>
    </row>
    <row r="113" spans="2:5" ht="15.75" x14ac:dyDescent="0.25">
      <c r="B113" s="91"/>
      <c r="C113" s="93" t="s">
        <v>147</v>
      </c>
      <c r="D113" s="93" t="b">
        <v>1</v>
      </c>
      <c r="E113" s="94">
        <f>COUNTIF(D$99:D113, TRUE)</f>
        <v>6</v>
      </c>
    </row>
    <row r="114" spans="2:5" x14ac:dyDescent="0.25">
      <c r="B114" s="91"/>
      <c r="C114" s="91"/>
      <c r="D114" s="91"/>
      <c r="E114" s="91"/>
    </row>
    <row r="115" spans="2:5" x14ac:dyDescent="0.25">
      <c r="B115" s="91"/>
      <c r="C115" s="91"/>
      <c r="D115" s="91"/>
      <c r="E115" s="91"/>
    </row>
    <row r="116" spans="2:5" x14ac:dyDescent="0.25">
      <c r="B116" s="91"/>
      <c r="C116" s="91"/>
      <c r="D116" s="91"/>
      <c r="E116" s="91"/>
    </row>
  </sheetData>
  <pageMargins left="0.7" right="0.7" top="0.75" bottom="0.75" header="0.3" footer="0.3"/>
  <pageSetup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5CE97-DA11-465D-8F8F-6AF200D256E6}">
  <dimension ref="C3:I13"/>
  <sheetViews>
    <sheetView workbookViewId="0">
      <selection activeCell="F14" sqref="F14"/>
    </sheetView>
  </sheetViews>
  <sheetFormatPr defaultRowHeight="15" x14ac:dyDescent="0.25"/>
  <cols>
    <col min="6" max="6" width="18.7109375" bestFit="1" customWidth="1"/>
    <col min="7" max="7" width="25.7109375" bestFit="1" customWidth="1"/>
    <col min="8" max="8" width="10.28515625" bestFit="1" customWidth="1"/>
    <col min="9" max="9" width="13.42578125" bestFit="1" customWidth="1"/>
  </cols>
  <sheetData>
    <row r="3" spans="3:9" x14ac:dyDescent="0.25">
      <c r="C3" s="135" t="s">
        <v>200</v>
      </c>
      <c r="D3" s="136" t="s">
        <v>201</v>
      </c>
      <c r="E3" s="136" t="s">
        <v>202</v>
      </c>
      <c r="F3" s="136" t="s">
        <v>203</v>
      </c>
      <c r="G3" s="136" t="s">
        <v>199</v>
      </c>
      <c r="H3" s="136" t="s">
        <v>204</v>
      </c>
      <c r="I3" s="137" t="s">
        <v>205</v>
      </c>
    </row>
    <row r="4" spans="3:9" x14ac:dyDescent="0.25">
      <c r="C4" s="128">
        <f>'Benefits Upload'!$C$2</f>
        <v>0</v>
      </c>
      <c r="D4">
        <v>2022</v>
      </c>
      <c r="E4">
        <v>1</v>
      </c>
      <c r="F4">
        <v>45</v>
      </c>
      <c r="G4" t="s">
        <v>189</v>
      </c>
      <c r="H4" s="129" t="e">
        <f>#REF!</f>
        <v>#REF!</v>
      </c>
      <c r="I4" s="130" t="e">
        <f>#REF!</f>
        <v>#REF!</v>
      </c>
    </row>
    <row r="5" spans="3:9" x14ac:dyDescent="0.25">
      <c r="C5" s="128">
        <f>'Benefits Upload'!$C$2</f>
        <v>0</v>
      </c>
      <c r="D5">
        <v>2022</v>
      </c>
      <c r="E5">
        <v>1</v>
      </c>
      <c r="F5">
        <v>50</v>
      </c>
      <c r="G5" t="s">
        <v>190</v>
      </c>
      <c r="H5" s="129" t="e">
        <f>#REF!</f>
        <v>#REF!</v>
      </c>
      <c r="I5" s="130" t="e">
        <f>#REF!</f>
        <v>#REF!</v>
      </c>
    </row>
    <row r="6" spans="3:9" x14ac:dyDescent="0.25">
      <c r="C6" s="128">
        <f>'Benefits Upload'!$C$2</f>
        <v>0</v>
      </c>
      <c r="D6">
        <v>2022</v>
      </c>
      <c r="E6">
        <v>1</v>
      </c>
      <c r="F6">
        <v>55</v>
      </c>
      <c r="G6" t="s">
        <v>191</v>
      </c>
      <c r="H6" s="129" t="e">
        <f>#REF!</f>
        <v>#REF!</v>
      </c>
      <c r="I6" s="130" t="e">
        <f>#REF!</f>
        <v>#REF!</v>
      </c>
    </row>
    <row r="7" spans="3:9" x14ac:dyDescent="0.25">
      <c r="C7" s="128">
        <f>'Benefits Upload'!$C$2</f>
        <v>0</v>
      </c>
      <c r="D7">
        <v>2022</v>
      </c>
      <c r="E7">
        <v>1</v>
      </c>
      <c r="F7">
        <v>57</v>
      </c>
      <c r="G7" t="s">
        <v>192</v>
      </c>
      <c r="H7" s="129" t="e">
        <f>#REF!</f>
        <v>#REF!</v>
      </c>
      <c r="I7" s="130" t="e">
        <f>#REF!</f>
        <v>#REF!</v>
      </c>
    </row>
    <row r="8" spans="3:9" x14ac:dyDescent="0.25">
      <c r="C8" s="128">
        <f>'Benefits Upload'!$C$2</f>
        <v>0</v>
      </c>
      <c r="D8">
        <v>2022</v>
      </c>
      <c r="E8">
        <v>1</v>
      </c>
      <c r="F8">
        <v>42</v>
      </c>
      <c r="G8" t="s">
        <v>193</v>
      </c>
      <c r="H8" s="129" t="e">
        <f>#REF!</f>
        <v>#REF!</v>
      </c>
      <c r="I8" s="130" t="e">
        <f>#REF!</f>
        <v>#REF!</v>
      </c>
    </row>
    <row r="9" spans="3:9" x14ac:dyDescent="0.25">
      <c r="C9" s="128">
        <f>'Benefits Upload'!$C$2</f>
        <v>0</v>
      </c>
      <c r="D9">
        <v>2022</v>
      </c>
      <c r="E9">
        <v>1</v>
      </c>
      <c r="F9">
        <v>32</v>
      </c>
      <c r="G9" t="s">
        <v>194</v>
      </c>
      <c r="H9" s="129" t="e">
        <f>#REF!</f>
        <v>#REF!</v>
      </c>
      <c r="I9" s="130" t="e">
        <f>#REF!</f>
        <v>#REF!</v>
      </c>
    </row>
    <row r="10" spans="3:9" x14ac:dyDescent="0.25">
      <c r="C10" s="128">
        <f>'Benefits Upload'!$C$2</f>
        <v>0</v>
      </c>
      <c r="D10">
        <v>2022</v>
      </c>
      <c r="E10">
        <v>1</v>
      </c>
      <c r="F10">
        <v>104</v>
      </c>
      <c r="G10" t="s">
        <v>195</v>
      </c>
      <c r="H10" s="129" t="e">
        <f>#REF!</f>
        <v>#REF!</v>
      </c>
      <c r="I10" s="130" t="e">
        <f>#REF!</f>
        <v>#REF!</v>
      </c>
    </row>
    <row r="11" spans="3:9" x14ac:dyDescent="0.25">
      <c r="C11" s="128">
        <f>'Benefits Upload'!$C$2</f>
        <v>0</v>
      </c>
      <c r="D11">
        <v>2022</v>
      </c>
      <c r="E11">
        <v>1</v>
      </c>
      <c r="F11">
        <v>14</v>
      </c>
      <c r="G11" t="s">
        <v>196</v>
      </c>
      <c r="H11" s="129" t="e">
        <f>#REF!</f>
        <v>#REF!</v>
      </c>
      <c r="I11" s="130" t="e">
        <f>#REF!</f>
        <v>#REF!</v>
      </c>
    </row>
    <row r="12" spans="3:9" x14ac:dyDescent="0.25">
      <c r="C12" s="128">
        <f>'Benefits Upload'!$C$2</f>
        <v>0</v>
      </c>
      <c r="D12">
        <v>2022</v>
      </c>
      <c r="E12">
        <v>1</v>
      </c>
      <c r="F12">
        <v>8</v>
      </c>
      <c r="G12" t="s">
        <v>197</v>
      </c>
      <c r="H12" s="129" t="e">
        <f>#REF!</f>
        <v>#REF!</v>
      </c>
      <c r="I12" s="130" t="e">
        <f>#REF!</f>
        <v>#REF!</v>
      </c>
    </row>
    <row r="13" spans="3:9" x14ac:dyDescent="0.25">
      <c r="C13" s="131">
        <f>'Benefits Upload'!$C$2</f>
        <v>0</v>
      </c>
      <c r="D13" s="132">
        <v>2022</v>
      </c>
      <c r="E13" s="132">
        <v>1</v>
      </c>
      <c r="F13" s="132">
        <v>120</v>
      </c>
      <c r="G13" s="132" t="s">
        <v>198</v>
      </c>
      <c r="H13" s="133" t="e">
        <f>#REF!</f>
        <v>#REF!</v>
      </c>
      <c r="I13" s="134" t="e">
        <f>#REF!</f>
        <v>#REF!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EC4C9-5C15-405F-B0D4-33DDC4DBDB6A}">
  <sheetPr codeName="Sheet9"/>
  <dimension ref="B1:F16"/>
  <sheetViews>
    <sheetView zoomScaleNormal="100" workbookViewId="0">
      <selection activeCell="D19" sqref="D19"/>
    </sheetView>
  </sheetViews>
  <sheetFormatPr defaultRowHeight="15" x14ac:dyDescent="0.25"/>
  <cols>
    <col min="2" max="2" width="34" bestFit="1" customWidth="1"/>
    <col min="4" max="4" width="48.85546875" bestFit="1" customWidth="1"/>
    <col min="6" max="6" width="42.7109375" bestFit="1" customWidth="1"/>
  </cols>
  <sheetData>
    <row r="1" spans="2:6" x14ac:dyDescent="0.25">
      <c r="B1" s="57" t="s">
        <v>74</v>
      </c>
      <c r="C1" s="58"/>
      <c r="D1" s="59" t="s">
        <v>73</v>
      </c>
      <c r="E1" s="58"/>
      <c r="F1" s="57" t="s">
        <v>75</v>
      </c>
    </row>
    <row r="2" spans="2:6" x14ac:dyDescent="0.25">
      <c r="B2" s="61" t="s">
        <v>0</v>
      </c>
      <c r="C2" s="60"/>
      <c r="D2" s="61" t="s">
        <v>0</v>
      </c>
      <c r="E2" s="60"/>
      <c r="F2" s="61" t="s">
        <v>0</v>
      </c>
    </row>
    <row r="3" spans="2:6" x14ac:dyDescent="0.25">
      <c r="B3" s="60" t="s">
        <v>76</v>
      </c>
      <c r="C3" s="60"/>
      <c r="D3" s="60" t="s">
        <v>77</v>
      </c>
      <c r="E3" s="60"/>
      <c r="F3" s="60" t="s">
        <v>77</v>
      </c>
    </row>
    <row r="4" spans="2:6" x14ac:dyDescent="0.25">
      <c r="B4" s="60" t="s">
        <v>78</v>
      </c>
      <c r="C4" s="60"/>
      <c r="D4" s="60" t="s">
        <v>79</v>
      </c>
      <c r="E4" s="60"/>
      <c r="F4" s="60" t="s">
        <v>79</v>
      </c>
    </row>
    <row r="5" spans="2:6" x14ac:dyDescent="0.25">
      <c r="B5" s="60" t="s">
        <v>80</v>
      </c>
      <c r="C5" s="60"/>
      <c r="D5" s="60" t="s">
        <v>81</v>
      </c>
      <c r="E5" s="60"/>
      <c r="F5" s="60" t="s">
        <v>81</v>
      </c>
    </row>
    <row r="6" spans="2:6" x14ac:dyDescent="0.25">
      <c r="B6" s="60" t="s">
        <v>82</v>
      </c>
      <c r="C6" s="60"/>
      <c r="D6" s="60" t="s">
        <v>83</v>
      </c>
      <c r="E6" s="60"/>
      <c r="F6" s="60" t="s">
        <v>83</v>
      </c>
    </row>
    <row r="7" spans="2:6" x14ac:dyDescent="0.25">
      <c r="B7" s="60"/>
      <c r="C7" s="55"/>
      <c r="D7" s="60" t="s">
        <v>84</v>
      </c>
      <c r="E7" s="55"/>
      <c r="F7" s="60" t="s">
        <v>84</v>
      </c>
    </row>
    <row r="8" spans="2:6" x14ac:dyDescent="0.25">
      <c r="B8" s="55"/>
      <c r="C8" s="55"/>
      <c r="D8" s="60" t="s">
        <v>85</v>
      </c>
      <c r="E8" s="55"/>
      <c r="F8" s="60" t="s">
        <v>85</v>
      </c>
    </row>
    <row r="9" spans="2:6" x14ac:dyDescent="0.25">
      <c r="B9" s="55"/>
      <c r="C9" s="55"/>
      <c r="D9" s="60" t="s">
        <v>86</v>
      </c>
      <c r="E9" s="55"/>
      <c r="F9" s="60" t="s">
        <v>86</v>
      </c>
    </row>
    <row r="10" spans="2:6" x14ac:dyDescent="0.25">
      <c r="B10" s="55"/>
      <c r="C10" s="55"/>
      <c r="D10" s="60" t="s">
        <v>87</v>
      </c>
      <c r="E10" s="55"/>
      <c r="F10" s="60" t="s">
        <v>87</v>
      </c>
    </row>
    <row r="11" spans="2:6" x14ac:dyDescent="0.25">
      <c r="B11" s="55"/>
      <c r="C11" s="55"/>
      <c r="D11" s="60" t="s">
        <v>88</v>
      </c>
      <c r="E11" s="55"/>
      <c r="F11" s="60" t="s">
        <v>88</v>
      </c>
    </row>
    <row r="12" spans="2:6" x14ac:dyDescent="0.25">
      <c r="B12" s="55"/>
      <c r="C12" s="55"/>
      <c r="D12" s="60" t="s">
        <v>89</v>
      </c>
      <c r="E12" s="55"/>
      <c r="F12" s="60" t="s">
        <v>89</v>
      </c>
    </row>
    <row r="13" spans="2:6" x14ac:dyDescent="0.25">
      <c r="B13" s="55"/>
      <c r="C13" s="55"/>
      <c r="D13" s="60" t="s">
        <v>90</v>
      </c>
      <c r="E13" s="55"/>
      <c r="F13" s="60" t="s">
        <v>90</v>
      </c>
    </row>
    <row r="14" spans="2:6" x14ac:dyDescent="0.25">
      <c r="B14" s="55"/>
      <c r="C14" s="55"/>
      <c r="D14" s="60" t="s">
        <v>91</v>
      </c>
      <c r="E14" s="55"/>
      <c r="F14" s="60" t="s">
        <v>91</v>
      </c>
    </row>
    <row r="15" spans="2:6" x14ac:dyDescent="0.25">
      <c r="B15" s="55"/>
      <c r="C15" s="55"/>
      <c r="D15" s="60" t="s">
        <v>92</v>
      </c>
      <c r="E15" s="55"/>
      <c r="F15" s="60" t="s">
        <v>92</v>
      </c>
    </row>
    <row r="16" spans="2:6" x14ac:dyDescent="0.25">
      <c r="B16" s="55"/>
      <c r="C16" s="55"/>
      <c r="D16" s="60" t="s">
        <v>93</v>
      </c>
      <c r="E16" s="55"/>
      <c r="F16" s="60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e xmlns="db4b7ccc-3d3c-4e34-a0ab-1d4ec6c07537" xsi:nil="true"/>
    <TaxCatchAll xmlns="3c8b997a-a988-4d8f-af19-d250c0830696" xsi:nil="true"/>
    <lcf76f155ced4ddcb4097134ff3c332f xmlns="db4b7ccc-3d3c-4e34-a0ab-1d4ec6c07537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49CE906FA0BC4395816BF67BBD009F" ma:contentTypeVersion="16" ma:contentTypeDescription="Create a new document." ma:contentTypeScope="" ma:versionID="ed0b47c1d971c082bacef488d9be3998">
  <xsd:schema xmlns:xsd="http://www.w3.org/2001/XMLSchema" xmlns:xs="http://www.w3.org/2001/XMLSchema" xmlns:p="http://schemas.microsoft.com/office/2006/metadata/properties" xmlns:ns2="db4b7ccc-3d3c-4e34-a0ab-1d4ec6c07537" xmlns:ns3="3c8b997a-a988-4d8f-af19-d250c0830696" targetNamespace="http://schemas.microsoft.com/office/2006/metadata/properties" ma:root="true" ma:fieldsID="eab4a7d2bfddb5e648b1fdb4858191c9" ns2:_="" ns3:_="">
    <xsd:import namespace="db4b7ccc-3d3c-4e34-a0ab-1d4ec6c07537"/>
    <xsd:import namespace="3c8b997a-a988-4d8f-af19-d250c08306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Dat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4b7ccc-3d3c-4e34-a0ab-1d4ec6c075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Date" ma:index="16" nillable="true" ma:displayName="Date" ma:format="DateTime" ma:internalName="Date">
      <xsd:simpleType>
        <xsd:restriction base="dms:DateTime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d57380c5-3018-4cc8-b7f3-b609a79b5f2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8b997a-a988-4d8f-af19-d250c0830696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7225bd13-2097-4773-a97d-71f0124df1e5}" ma:internalName="TaxCatchAll" ma:showField="CatchAllData" ma:web="3c8b997a-a988-4d8f-af19-d250c083069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C5E8900-8E5C-4B4F-936E-AFB0712F1136}">
  <ds:schemaRefs>
    <ds:schemaRef ds:uri="http://schemas.microsoft.com/office/2006/metadata/properties"/>
    <ds:schemaRef ds:uri="http://schemas.microsoft.com/office/infopath/2007/PartnerControls"/>
    <ds:schemaRef ds:uri="db4b7ccc-3d3c-4e34-a0ab-1d4ec6c07537"/>
    <ds:schemaRef ds:uri="3c8b997a-a988-4d8f-af19-d250c0830696"/>
  </ds:schemaRefs>
</ds:datastoreItem>
</file>

<file path=customXml/itemProps2.xml><?xml version="1.0" encoding="utf-8"?>
<ds:datastoreItem xmlns:ds="http://schemas.openxmlformats.org/officeDocument/2006/customXml" ds:itemID="{A329B59E-8AF7-40FB-B490-50D6ACDA611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E65A352-140D-424B-8E13-BDEA6692DAF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1| Select Titles</vt:lpstr>
      <vt:lpstr>2| Retirement &amp; Other Benefits</vt:lpstr>
      <vt:lpstr>3a| Health Plan Summary</vt:lpstr>
      <vt:lpstr>3b| Health Plan Details</vt:lpstr>
      <vt:lpstr>Benefits Upload</vt:lpstr>
      <vt:lpstr>2022 Wage Upload</vt:lpstr>
      <vt:lpstr>CB USE ONLY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Boyle</dc:creator>
  <cp:lastModifiedBy>Teri Finan</cp:lastModifiedBy>
  <dcterms:created xsi:type="dcterms:W3CDTF">2015-04-06T20:45:30Z</dcterms:created>
  <dcterms:modified xsi:type="dcterms:W3CDTF">2025-04-09T20:43:08Z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0x0101007D49CE906FA0BC4395816BF67BBD009F</vt:lpwstr>
  </property>
</Properties>
</file>